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TOM\OneDrive\1 - Synchro\03 - Aktuelle Dateien für Downloads und Seminare\"/>
    </mc:Choice>
  </mc:AlternateContent>
  <xr:revisionPtr revIDLastSave="0" documentId="13_ncr:1_{C0408116-514E-4A9B-8101-0E0F6B0A6736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Bitte lesen Sie dies ..." sheetId="6" r:id="rId1"/>
    <sheet name="SGB XI V XII und privat + + +" sheetId="1" r:id="rId2"/>
  </sheets>
  <externalReferences>
    <externalReference r:id="rId3"/>
    <externalReference r:id="rId4"/>
  </externalReferences>
  <definedNames>
    <definedName name="_Toc304511180" localSheetId="0">'Bitte lesen Sie dies ...'!$M$4</definedName>
    <definedName name="_xlnm.Print_Area" localSheetId="0">'Bitte lesen Sie dies ...'!$A$1:$X$55</definedName>
    <definedName name="_xlnm.Print_Area" localSheetId="1">'SGB XI V XII und privat + + +'!$A$1:$L$74</definedName>
    <definedName name="_xlnm.Print_Titles" localSheetId="1">'SGB XI V XII und privat + + +'!$2:$4</definedName>
    <definedName name="Eingabebereich">#REF!,#REF!,#REF!,#REF!,#REF!,#REF!,#REF!,#REF!,#REF!,#REF!,#REF!,#REF!,#REF!,#REF!,#REF!,#REF!,#REF!,#REF!,#REF!,#REF!,#REF!,#REF!</definedName>
    <definedName name="www">#REF!,#REF!,#REF!,#REF!,#REF!,#REF!,#REF!,#REF!,#REF!,#REF!,#REF!,#REF!,#REF!,#REF!,#REF!,#REF!,#REF!,#REF!,#REF!,#REF!,#REF!,#REF!</definedName>
    <definedName name="xx">'[1]01+1'!#REF!,'[1]01+1'!#REF!,'[1]01+1'!$I$20:$J$38,'[1]01+1'!$L$37,'[1]01+1'!#REF!,'[1]01+1'!$I$26:$J$26,'[1]01+1'!#REF!,'[1]01+1'!#REF!,'[1]01+1'!#REF!,'[1]01+1'!#REF!,'[1]01+1'!#REF!,'[1]01+1'!#REF!,'[1]01+1'!#REF!,'[1]01+1'!#REF!,'[1]01+1'!#REF!,'[1]01+1'!#REF!,'[1]01+1'!#REF!,'[1]01+1'!#REF!,'[1]01+1'!#REF!,'[1]01+1'!#REF!,'[1]01+1'!#REF!,'[1]01+1'!#REF!</definedName>
    <definedName name="xy">[2]Jan!$I$8:$J$10,[2]Jan!$I$12:$J$14,[2]Jan!$I$16:$J$24,[2]Jan!$K$30,[2]Jan!$K$32,[2]Jan!$I$22:$J$22,[2]Jan!$L$38:$L$44,[2]Jan!$L$46:$L$49,[2]Jan!$I$70:$I$75,[2]Jan!$I$77:$I$78,[2]Jan!$H$95,[2]Jan!$I$95,[2]Jan!$J$95,[2]Jan!$H$101:$H$102,[2]Jan!$I$101:$I$102,[2]Jan!$J$101:$J$102,[2]Jan!$H$109,[2]Jan!$I$109,[2]Jan!$J$109,[2]Jan!$I$130:$I$130,[2]Jan!$I$132:$I$135,[2]Jan!$I$138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6" l="1"/>
  <c r="M33" i="6"/>
  <c r="M32" i="6"/>
  <c r="M31" i="6"/>
  <c r="K34" i="1" l="1"/>
  <c r="J34" i="1"/>
  <c r="I34" i="1"/>
  <c r="H34" i="1"/>
  <c r="G34" i="1"/>
  <c r="F34" i="1"/>
  <c r="E34" i="1"/>
  <c r="D34" i="1"/>
  <c r="C34" i="1"/>
  <c r="K16" i="1"/>
  <c r="K44" i="1" s="1"/>
  <c r="K45" i="1" s="1"/>
  <c r="J16" i="1"/>
  <c r="J44" i="1" s="1"/>
  <c r="J45" i="1" s="1"/>
  <c r="I16" i="1"/>
  <c r="I44" i="1" s="1"/>
  <c r="I45" i="1" s="1"/>
  <c r="H16" i="1"/>
  <c r="H44" i="1" s="1"/>
  <c r="H45" i="1" s="1"/>
  <c r="G16" i="1"/>
  <c r="G44" i="1" s="1"/>
  <c r="G45" i="1" s="1"/>
  <c r="F16" i="1"/>
  <c r="F44" i="1" s="1"/>
  <c r="F45" i="1" s="1"/>
  <c r="E44" i="1"/>
  <c r="E45" i="1" s="1"/>
  <c r="C44" i="1"/>
  <c r="K14" i="1"/>
  <c r="K42" i="1" s="1"/>
  <c r="K43" i="1" s="1"/>
  <c r="J14" i="1"/>
  <c r="J42" i="1" s="1"/>
  <c r="J43" i="1" s="1"/>
  <c r="I14" i="1"/>
  <c r="I42" i="1" s="1"/>
  <c r="I43" i="1" s="1"/>
  <c r="H14" i="1"/>
  <c r="H42" i="1" s="1"/>
  <c r="H43" i="1" s="1"/>
  <c r="G14" i="1"/>
  <c r="G42" i="1" s="1"/>
  <c r="G43" i="1" s="1"/>
  <c r="F14" i="1"/>
  <c r="F42" i="1" s="1"/>
  <c r="F43" i="1" s="1"/>
  <c r="E42" i="1"/>
  <c r="E43" i="1" s="1"/>
  <c r="C42" i="1"/>
  <c r="J21" i="1"/>
  <c r="J59" i="1" s="1"/>
  <c r="E40" i="1"/>
  <c r="E41" i="1" s="1"/>
  <c r="E46" i="1"/>
  <c r="E47" i="1" s="1"/>
  <c r="E48" i="1"/>
  <c r="E49" i="1" s="1"/>
  <c r="E50" i="1"/>
  <c r="E51" i="1" s="1"/>
  <c r="E52" i="1"/>
  <c r="E53" i="1" s="1"/>
  <c r="F12" i="1"/>
  <c r="F40" i="1" s="1"/>
  <c r="F41" i="1" s="1"/>
  <c r="F18" i="1"/>
  <c r="F46" i="1" s="1"/>
  <c r="F47" i="1" s="1"/>
  <c r="F48" i="1"/>
  <c r="F49" i="1" s="1"/>
  <c r="F50" i="1"/>
  <c r="F51" i="1" s="1"/>
  <c r="F52" i="1"/>
  <c r="F53" i="1" s="1"/>
  <c r="J12" i="1"/>
  <c r="J40" i="1" s="1"/>
  <c r="J41" i="1" s="1"/>
  <c r="J18" i="1"/>
  <c r="J46" i="1" s="1"/>
  <c r="J47" i="1" s="1"/>
  <c r="J48" i="1"/>
  <c r="J49" i="1" s="1"/>
  <c r="J50" i="1"/>
  <c r="J51" i="1" s="1"/>
  <c r="J52" i="1"/>
  <c r="J53" i="1" s="1"/>
  <c r="K38" i="1"/>
  <c r="K68" i="1" s="1"/>
  <c r="J38" i="1"/>
  <c r="J68" i="1" s="1"/>
  <c r="I38" i="1"/>
  <c r="I68" i="1" s="1"/>
  <c r="H38" i="1"/>
  <c r="H68" i="1" s="1"/>
  <c r="G38" i="1"/>
  <c r="G68" i="1" s="1"/>
  <c r="J58" i="1"/>
  <c r="M5" i="6"/>
  <c r="M4" i="6"/>
  <c r="M3" i="6"/>
  <c r="M2" i="6"/>
  <c r="C52" i="1"/>
  <c r="C50" i="1"/>
  <c r="C48" i="1"/>
  <c r="C46" i="1"/>
  <c r="C40" i="1"/>
  <c r="G48" i="1"/>
  <c r="G49" i="1"/>
  <c r="H48" i="1"/>
  <c r="H49" i="1" s="1"/>
  <c r="I48" i="1"/>
  <c r="I49" i="1" s="1"/>
  <c r="K48" i="1"/>
  <c r="K49" i="1" s="1"/>
  <c r="G12" i="1"/>
  <c r="G40" i="1" s="1"/>
  <c r="G41" i="1" s="1"/>
  <c r="G18" i="1"/>
  <c r="G46" i="1" s="1"/>
  <c r="G47" i="1" s="1"/>
  <c r="G21" i="1"/>
  <c r="G59" i="1" s="1"/>
  <c r="G50" i="1"/>
  <c r="G51" i="1" s="1"/>
  <c r="G52" i="1"/>
  <c r="G53" i="1" s="1"/>
  <c r="H12" i="1"/>
  <c r="H40" i="1" s="1"/>
  <c r="H41" i="1" s="1"/>
  <c r="H18" i="1"/>
  <c r="H46" i="1" s="1"/>
  <c r="H47" i="1" s="1"/>
  <c r="H50" i="1"/>
  <c r="H51" i="1" s="1"/>
  <c r="H52" i="1"/>
  <c r="H53" i="1" s="1"/>
  <c r="H21" i="1"/>
  <c r="H59" i="1" s="1"/>
  <c r="I12" i="1"/>
  <c r="I40" i="1" s="1"/>
  <c r="I41" i="1" s="1"/>
  <c r="I18" i="1"/>
  <c r="I46" i="1" s="1"/>
  <c r="I47" i="1" s="1"/>
  <c r="I21" i="1"/>
  <c r="I59" i="1" s="1"/>
  <c r="I50" i="1"/>
  <c r="I51" i="1" s="1"/>
  <c r="I52" i="1"/>
  <c r="I53" i="1" s="1"/>
  <c r="K12" i="1"/>
  <c r="K40" i="1" s="1"/>
  <c r="K41" i="1" s="1"/>
  <c r="K18" i="1"/>
  <c r="K46" i="1" s="1"/>
  <c r="K47" i="1" s="1"/>
  <c r="K50" i="1"/>
  <c r="K51" i="1" s="1"/>
  <c r="K52" i="1"/>
  <c r="K53" i="1"/>
  <c r="K21" i="1"/>
  <c r="K59" i="1" s="1"/>
  <c r="D56" i="1"/>
  <c r="G58" i="1"/>
  <c r="I58" i="1"/>
  <c r="H58" i="1"/>
  <c r="K58" i="1"/>
  <c r="E56" i="1" l="1"/>
  <c r="I56" i="1"/>
  <c r="G56" i="1"/>
  <c r="K56" i="1"/>
  <c r="F56" i="1"/>
  <c r="J56" i="1"/>
  <c r="H56" i="1"/>
  <c r="I62" i="1"/>
  <c r="K62" i="1"/>
  <c r="M18" i="1"/>
  <c r="G62" i="1"/>
  <c r="M12" i="1"/>
  <c r="H62" i="1"/>
  <c r="J62" i="1"/>
  <c r="M23" i="1"/>
  <c r="E57" i="1" l="1"/>
  <c r="H60" i="1" s="1"/>
  <c r="H63" i="1" s="1"/>
  <c r="H72" i="1" s="1"/>
  <c r="I60" i="1" l="1"/>
  <c r="I63" i="1" s="1"/>
  <c r="I72" i="1" s="1"/>
  <c r="J60" i="1"/>
  <c r="J63" i="1" s="1"/>
  <c r="J72" i="1" s="1"/>
  <c r="K60" i="1"/>
  <c r="K63" i="1" s="1"/>
  <c r="K72" i="1" s="1"/>
  <c r="G60" i="1"/>
  <c r="G63" i="1" s="1"/>
  <c r="G72" i="1" s="1"/>
  <c r="G73" i="1" l="1"/>
</calcChain>
</file>

<file path=xl/sharedStrings.xml><?xml version="1.0" encoding="utf-8"?>
<sst xmlns="http://schemas.openxmlformats.org/spreadsheetml/2006/main" count="208" uniqueCount="122">
  <si>
    <t>1. Festlegung der Schlüssel</t>
  </si>
  <si>
    <t>Verteilerschlüssel auf Basis der ...</t>
  </si>
  <si>
    <t>SGB V</t>
  </si>
  <si>
    <t>Anwesenheitszeit ( B)</t>
  </si>
  <si>
    <t>Organisation</t>
  </si>
  <si>
    <t>Verwaltung</t>
  </si>
  <si>
    <t>Overhead</t>
  </si>
  <si>
    <t>Zwischensummen</t>
  </si>
  <si>
    <t>Summe 1</t>
  </si>
  <si>
    <t>Summe 2</t>
  </si>
  <si>
    <t>XXX</t>
  </si>
  <si>
    <t>Personalkosten PDL</t>
  </si>
  <si>
    <t xml:space="preserve">Sachkosten </t>
  </si>
  <si>
    <t>Umlage, Regiekosten</t>
  </si>
  <si>
    <t>Summe 3</t>
  </si>
  <si>
    <t>Kostenarten</t>
  </si>
  <si>
    <t>+ Fahrtzeiten</t>
  </si>
  <si>
    <t>=</t>
  </si>
  <si>
    <t>Privatzahler</t>
  </si>
  <si>
    <t>Diese Kosten werden zunächst auf 2 Hilfskostenstellen verteilt.</t>
  </si>
  <si>
    <t>Kostenstelle</t>
  </si>
  <si>
    <t>Gesamtsummen Kosten:</t>
  </si>
  <si>
    <t>Gesamtsumme Erlöse:</t>
  </si>
  <si>
    <t>SGB XI*</t>
  </si>
  <si>
    <t>Summe 4</t>
  </si>
  <si>
    <t>Summe 5</t>
  </si>
  <si>
    <t>Summe 6</t>
  </si>
  <si>
    <t>a)</t>
  </si>
  <si>
    <t>b)</t>
  </si>
  <si>
    <t>c)</t>
  </si>
  <si>
    <t xml:space="preserve">Es kann keine Gewähr für den Inhalt oder dessen Umsetzung gegeben werden.  </t>
  </si>
  <si>
    <t xml:space="preserve">z.B. auch in verbandsinternen Handbüchern. </t>
  </si>
  <si>
    <t xml:space="preserve">Sollten Sie diese Datei (oder Variationen davon) in Veröffentlichungen nutzen, </t>
  </si>
  <si>
    <t xml:space="preserve">eMail: kostenstellen@siessegger.de </t>
  </si>
  <si>
    <t>Bitte tragen Sie hier die Summen ein:</t>
  </si>
  <si>
    <t>Anzahl Hausbesuche (oder Einsätze)</t>
  </si>
  <si>
    <t>4. Das Eintragen der Erlöse führt zum Ergebnis pro Kostenstelle</t>
  </si>
  <si>
    <t>2. Festlegen der daraus resultierenden Kosten (in absoluten Zahlen)</t>
  </si>
  <si>
    <r>
      <t xml:space="preserve">* nur diese Kostenstelle ist die </t>
    </r>
    <r>
      <rPr>
        <u/>
        <sz val="9"/>
        <rFont val="Arial"/>
        <family val="2"/>
      </rPr>
      <t>selbständig wirtschaftende Einrichtung</t>
    </r>
    <r>
      <rPr>
        <sz val="9"/>
        <rFont val="Arial"/>
        <family val="2"/>
      </rPr>
      <t xml:space="preserve"> gem. § 71 Pflegeversicherung.</t>
    </r>
  </si>
  <si>
    <t>SGB XII</t>
  </si>
  <si>
    <t>Erstellen einer einfachen Kostenstellenrechnung</t>
  </si>
  <si>
    <t>3. Umverteilen der Hilfskosten- auf die Hauptkostenstellen</t>
  </si>
  <si>
    <t xml:space="preserve">Nutzungsbedingungen und Hinweise zur Anwendung der Datei </t>
  </si>
  <si>
    <t>Es handelt sich somit nicht um ein Programm, sondern um eine programmierte Datei.</t>
  </si>
  <si>
    <t>Vorgehensweise:</t>
  </si>
  <si>
    <t xml:space="preserve">Die Datei ist als kostenloser Service von Sießegger Sozialmanagement gedacht. </t>
  </si>
  <si>
    <t>- "meinen" Seminarteilnehmer/innen,</t>
  </si>
  <si>
    <t>- meinen Beratungskunden.</t>
  </si>
  <si>
    <t xml:space="preserve">Eine weitergehende Beratung ist mit dem "Erwerb" dieser Datei nicht enthalten. </t>
  </si>
  <si>
    <t>Es gibt keine "Hotline".</t>
  </si>
  <si>
    <t>Die Dateien sind nur für Ihre privaten oder betrieblichen Zwecke Ihres ambulanten Dienstes!</t>
  </si>
  <si>
    <t>Die Rechte verbleiben zu 100% bei Thomas Sießegger.</t>
  </si>
  <si>
    <t>Das Kennwort zum Aufheben des Schutzes wird nur auf persönliche Nachfrage per Email evtl. genannt.</t>
  </si>
  <si>
    <t>Hallo Kopierer und andere Unternehmensberater!</t>
  </si>
  <si>
    <t xml:space="preserve">Ein kommerzieller Gebrauch über die eigene Nutzung hinaus (z.B. zur Beratung anderer </t>
  </si>
  <si>
    <t xml:space="preserve">Einrichtungen oder zum Weiterverkauf im eigenen Namen) ist ausgeschlossen und </t>
  </si>
  <si>
    <t>ausdrücklich untersagt. Diese Untersagung gilt auch für die nicht genehmigte Nutzung</t>
  </si>
  <si>
    <t>in Seminaren, ohne den Autor um Verwendung anzufragen.</t>
  </si>
  <si>
    <t xml:space="preserve">Weiterhin bedarf es meiner ausdrücklichen Zustimmung (liebe EDV-Firmen!), </t>
  </si>
  <si>
    <t>wenn Sie diese Idee in Ihre Software einbinden.</t>
  </si>
  <si>
    <t xml:space="preserve">Sie (als Mitarbeiter in einem ambulanten Pflegedienst oder einem Verband, wenn Sie zu oben genanntem </t>
  </si>
  <si>
    <t>Personenkreis gehören) können diese EXCEL-Datei jedoch zeitlich unbegrenzt kostenlos nutzen,</t>
  </si>
  <si>
    <t>sind Sie verpflichtet, einen Literaturverweis auf Thomas Sießegger zu erstellen.</t>
  </si>
  <si>
    <t xml:space="preserve">Durch die Anwendung dieser Datei erklären Sie sich </t>
  </si>
  <si>
    <t>mit oben/eben genannten Bedingungen einverstanden.</t>
  </si>
  <si>
    <r>
      <t>Diese Datei wurde mit Microsoft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Office 2003 bzw. mit EXCEL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2003 erstellt.</t>
    </r>
  </si>
  <si>
    <r>
      <t xml:space="preserve">Sie steht </t>
    </r>
    <r>
      <rPr>
        <b/>
        <sz val="11"/>
        <rFont val="Arial"/>
        <family val="2"/>
      </rPr>
      <t>kostenlos und exklusiv nur für folgende Personen und Einrichtungen</t>
    </r>
    <r>
      <rPr>
        <sz val="11"/>
        <rFont val="Arial"/>
        <family val="2"/>
      </rPr>
      <t xml:space="preserve"> zur Verfügung:</t>
    </r>
  </si>
  <si>
    <t xml:space="preserve">- den "Fans" auf meiner Facebook-Seite Sießegger Sozialmanagement, </t>
  </si>
  <si>
    <t>Beschreibung der Anwendung der EXCEL-Datei</t>
  </si>
  <si>
    <t>Bitte löschen Sie zuerst (nachdem Sie sich alles angesehen haben) die Zahlen in den gelb hinterlegten Feldern.</t>
  </si>
  <si>
    <t>Bitte gehen Sie respektvoll mit diesem Geschenk um. Danke.</t>
  </si>
  <si>
    <t>Bitte tragen Sie immer nur die gelb hinterlegten Felder ein.</t>
  </si>
  <si>
    <t xml:space="preserve">  als Geschenk zu Weihnachten/Neujahr 2015//2016</t>
  </si>
  <si>
    <t>"Klassische" Kostenstellenrechnung plus + + +</t>
  </si>
  <si>
    <r>
      <t xml:space="preserve">Die Datei sollen Ihnen dazu dienen, </t>
    </r>
    <r>
      <rPr>
        <b/>
        <sz val="11"/>
        <rFont val="Arial"/>
        <family val="2"/>
      </rPr>
      <t xml:space="preserve">eine Kostenstellenrechnung für </t>
    </r>
  </si>
  <si>
    <t xml:space="preserve">SGB V, SGB XI, SGB XII, Privatzahler druchzuführen, aber auch für Sonderbereiche wie </t>
  </si>
  <si>
    <t>z.B. die Palliativpflege oder Intensivpflege, wenn Sie unter dem Dach des</t>
  </si>
  <si>
    <t>Pflege- und Betreuungsdienstes angesiedelt sind.</t>
  </si>
  <si>
    <t xml:space="preserve">Die Datei ist ausgestattet mit Beispielzahlen, um Ihnen zu zeigen, wie sie funktioniert. </t>
  </si>
  <si>
    <t xml:space="preserve">Diese Zahlen entsprechen nicht der Realität. </t>
  </si>
  <si>
    <t>Überschreiben Sie diese gelb hinterlegten Felder bitte mit Ihren eigenen Zahlen.</t>
  </si>
  <si>
    <t>… auch für Palliativpflege oder Intensivpflege</t>
  </si>
  <si>
    <t>mit drei verschiedenen Berufsgruppen</t>
  </si>
  <si>
    <t>Summe 7</t>
  </si>
  <si>
    <t>… auch für einen Sonderbereich</t>
  </si>
  <si>
    <t>Gesamt-Ergebnis des Pflege- und Betreuungsdienstes:</t>
  </si>
  <si>
    <t>Ergebnisse, differenziert nach Kostenstellen:</t>
  </si>
  <si>
    <t>Der "klasssische" Pflege- und Betreuungsdienst</t>
  </si>
  <si>
    <t>B</t>
  </si>
  <si>
    <t>A</t>
  </si>
  <si>
    <t>C</t>
  </si>
  <si>
    <t>D</t>
  </si>
  <si>
    <t>E</t>
  </si>
  <si>
    <t>F</t>
  </si>
  <si>
    <t>G</t>
  </si>
  <si>
    <t>H</t>
  </si>
  <si>
    <t>I</t>
  </si>
  <si>
    <t>Hier können Sie einen Sonderbereich eingeben, z.B. Palliativpflege, Intensivpflege, oder einen anderen Leistungsbereich, der unter dem Dach des Pflegedienstes organisiert ist</t>
  </si>
  <si>
    <t>1) Geben Sie in der Spalte A erst einmal alle Bezeichnungen der Kostenarten ein, die für Ihren Pflegedienst relevant sind.</t>
  </si>
  <si>
    <t>2) Füllen Sie die Zeilen 1 - 4 aus mit der Ergebnissen Ihrer differenzierten Zeiterfassung.</t>
  </si>
  <si>
    <t>3) Füllen Sie die Zeile 5 aus mit der Anzahl der Hausbesuche.</t>
  </si>
  <si>
    <t>Sie dürfen nur Zahlen eingeben, die "Std." und die "Hb." ergeben sich von selbst.</t>
  </si>
  <si>
    <t>4) Auf der 2. Seite in der Spalte B geben Sie bitte die Personalkosten und die Sachkosten ein.</t>
  </si>
  <si>
    <t>5) Auf der 3. Seite bei Punkt 4 geben Sie nun noch die Erlöse pro Kostenstelle ein.</t>
  </si>
  <si>
    <t>Fertig. Sie sehen nun die Ergebnisse pro Kostenstelle und das Gesamtergebnis.</t>
  </si>
  <si>
    <t>Weiterer Hinweis:</t>
  </si>
  <si>
    <t>Wenn Sie berechnen möchten, welcher Leistungsbereich welche Ergebnisse liefert, dann gehen Sie bitte wie folgt vor:</t>
  </si>
  <si>
    <t xml:space="preserve">Personalkosten Pflegefachkräfte </t>
  </si>
  <si>
    <t>Ottenser Hauptstraße 14, 22765 Hamburg</t>
  </si>
  <si>
    <t>Tel.: 040/39905902, Fax: 040/39905916</t>
  </si>
  <si>
    <t>Personalkosten Pflegekräfte</t>
  </si>
  <si>
    <t>Personalkosten Betreuung und Hauswirtschaft</t>
  </si>
  <si>
    <t>Hilfs-kostenstelle I</t>
  </si>
  <si>
    <t>Hilfs-kostenstelle II</t>
  </si>
  <si>
    <t>Hilfs-
Kostenstelle I</t>
  </si>
  <si>
    <t>Hilfs-
Kostenstelle II</t>
  </si>
  <si>
    <t>© Thomas Sießegger 2002 - 2024</t>
  </si>
  <si>
    <t>Version 2024</t>
  </si>
  <si>
    <t>freie Eingabe für Sonderbereich / Personal</t>
  </si>
  <si>
    <t>Der eigentliche Pflege- und Betreuungsdienst</t>
  </si>
  <si>
    <t>Sonderbereich</t>
  </si>
  <si>
    <t xml:space="preserve">© 1995 - 2024 Thomas Sießegger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</si>
</sst>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%"/>
    <numFmt numFmtId="165" formatCode="#,##0.00\ &quot;Hb.&quot;"/>
    <numFmt numFmtId="166" formatCode="#,##0\ &quot;Euro&quot;"/>
    <numFmt numFmtId="167" formatCode="#,##0\ &quot;€&quot;"/>
    <numFmt numFmtId="168" formatCode="&quot;= &quot;#,##0\ &quot;€ gesamt&quot;"/>
    <numFmt numFmtId="169" formatCode="#,##0\ &quot;Hb.&quot;"/>
    <numFmt numFmtId="170" formatCode="&quot;= &quot;#,##0\ &quot;€&quot;"/>
    <numFmt numFmtId="171" formatCode="#,##0\ &quot;Std.&quot;"/>
    <numFmt numFmtId="172" formatCode="\+\ #,##0\ \€;[Red]\-\ #,##0\€"/>
    <numFmt numFmtId="173" formatCode="\+\ #,##0\ &quot;€&quot;;[Red]\-\ #,##0\ &quot;€&quot;"/>
    <numFmt numFmtId="174" formatCode="&quot;= &quot;0%&quot; Organisationszeit&quot;"/>
  </numFmts>
  <fonts count="4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9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name val="Arial"/>
      <family val="2"/>
    </font>
    <font>
      <b/>
      <sz val="13"/>
      <name val="Arial"/>
      <family val="2"/>
    </font>
    <font>
      <sz val="12"/>
      <name val="FranklinGothic"/>
    </font>
    <font>
      <sz val="11"/>
      <name val="FranklinGothic"/>
    </font>
    <font>
      <b/>
      <u/>
      <sz val="14"/>
      <name val="Arial"/>
      <family val="2"/>
    </font>
    <font>
      <vertAlign val="superscript"/>
      <sz val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11"/>
      <color indexed="10"/>
      <name val="Arial"/>
      <family val="2"/>
    </font>
    <font>
      <b/>
      <i/>
      <u/>
      <sz val="12"/>
      <name val="Arial"/>
      <family val="2"/>
    </font>
    <font>
      <b/>
      <sz val="20"/>
      <color indexed="55"/>
      <name val="Arial"/>
      <family val="2"/>
    </font>
    <font>
      <b/>
      <sz val="20"/>
      <color indexed="22"/>
      <name val="Arial"/>
      <family val="2"/>
    </font>
    <font>
      <sz val="9"/>
      <name val="Arial"/>
      <family val="2"/>
    </font>
    <font>
      <b/>
      <sz val="1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50"/>
      </patternFill>
    </fill>
    <fill>
      <patternFill patternType="solid">
        <fgColor indexed="43"/>
        <b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51"/>
      </patternFill>
    </fill>
  </fills>
  <borders count="9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8"/>
      </left>
      <right/>
      <top style="thick">
        <color indexed="58"/>
      </top>
      <bottom/>
      <diagonal/>
    </border>
    <border>
      <left/>
      <right/>
      <top style="thick">
        <color indexed="58"/>
      </top>
      <bottom/>
      <diagonal/>
    </border>
    <border>
      <left/>
      <right style="thick">
        <color indexed="58"/>
      </right>
      <top style="thick">
        <color indexed="58"/>
      </top>
      <bottom/>
      <diagonal/>
    </border>
    <border>
      <left style="thick">
        <color indexed="58"/>
      </left>
      <right/>
      <top/>
      <bottom/>
      <diagonal/>
    </border>
    <border>
      <left/>
      <right style="thick">
        <color indexed="58"/>
      </right>
      <top/>
      <bottom/>
      <diagonal/>
    </border>
    <border>
      <left style="thick">
        <color indexed="58"/>
      </left>
      <right/>
      <top/>
      <bottom style="thick">
        <color indexed="58"/>
      </bottom>
      <diagonal/>
    </border>
    <border>
      <left/>
      <right/>
      <top/>
      <bottom style="thick">
        <color indexed="58"/>
      </bottom>
      <diagonal/>
    </border>
    <border>
      <left/>
      <right style="thick">
        <color indexed="58"/>
      </right>
      <top/>
      <bottom style="thick">
        <color indexed="5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8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1" applyNumberFormat="0" applyAlignment="0" applyProtection="0"/>
    <xf numFmtId="0" fontId="18" fillId="14" borderId="2" applyNumberFormat="0" applyAlignment="0" applyProtection="0"/>
    <xf numFmtId="0" fontId="19" fillId="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174" fontId="1" fillId="0" borderId="0" applyFont="0" applyFill="0" applyBorder="0" applyAlignment="0" applyProtection="0"/>
    <xf numFmtId="0" fontId="22" fillId="15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3" fillId="7" borderId="0" applyNumberFormat="0" applyBorder="0" applyAlignment="0" applyProtection="0"/>
    <xf numFmtId="0" fontId="7" fillId="4" borderId="4" applyNumberFormat="0" applyFont="0" applyAlignment="0" applyProtection="0"/>
    <xf numFmtId="9" fontId="1" fillId="0" borderId="0" applyFont="0" applyFill="0" applyBorder="0" applyAlignment="0" applyProtection="0"/>
    <xf numFmtId="0" fontId="24" fillId="16" borderId="0" applyNumberFormat="0" applyBorder="0" applyAlignment="0" applyProtection="0"/>
    <xf numFmtId="0" fontId="1" fillId="0" borderId="0"/>
    <xf numFmtId="0" fontId="1" fillId="0" borderId="0"/>
    <xf numFmtId="0" fontId="34" fillId="0" borderId="0"/>
    <xf numFmtId="0" fontId="25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17" borderId="9" applyNumberFormat="0" applyAlignment="0" applyProtection="0"/>
  </cellStyleXfs>
  <cellXfs count="269">
    <xf numFmtId="0" fontId="0" fillId="0" borderId="0" xfId="0"/>
    <xf numFmtId="165" fontId="0" fillId="18" borderId="10" xfId="0" applyNumberFormat="1" applyFill="1" applyBorder="1" applyAlignment="1">
      <alignment horizontal="center" vertical="center"/>
    </xf>
    <xf numFmtId="9" fontId="0" fillId="18" borderId="11" xfId="0" applyNumberFormat="1" applyFill="1" applyBorder="1" applyAlignment="1">
      <alignment horizontal="center" vertical="center" wrapText="1"/>
    </xf>
    <xf numFmtId="165" fontId="0" fillId="18" borderId="12" xfId="0" applyNumberFormat="1" applyFill="1" applyBorder="1" applyAlignment="1">
      <alignment horizontal="center" vertical="center"/>
    </xf>
    <xf numFmtId="9" fontId="3" fillId="18" borderId="13" xfId="35" applyFont="1" applyFill="1" applyBorder="1" applyAlignment="1">
      <alignment horizontal="center" vertical="center"/>
    </xf>
    <xf numFmtId="0" fontId="1" fillId="18" borderId="0" xfId="37" applyFill="1"/>
    <xf numFmtId="0" fontId="0" fillId="18" borderId="0" xfId="0" applyFill="1"/>
    <xf numFmtId="0" fontId="5" fillId="18" borderId="0" xfId="0" applyFont="1" applyFill="1" applyAlignment="1">
      <alignment vertical="top"/>
    </xf>
    <xf numFmtId="0" fontId="6" fillId="18" borderId="0" xfId="0" applyFont="1" applyFill="1" applyAlignment="1">
      <alignment horizontal="left"/>
    </xf>
    <xf numFmtId="0" fontId="5" fillId="18" borderId="0" xfId="0" applyFont="1" applyFill="1"/>
    <xf numFmtId="49" fontId="0" fillId="18" borderId="0" xfId="0" applyNumberFormat="1" applyFill="1" applyAlignment="1">
      <alignment horizontal="left" vertical="top" wrapText="1"/>
    </xf>
    <xf numFmtId="0" fontId="0" fillId="18" borderId="14" xfId="0" applyFill="1" applyBorder="1" applyAlignment="1">
      <alignment horizontal="center" vertical="center"/>
    </xf>
    <xf numFmtId="49" fontId="0" fillId="18" borderId="15" xfId="0" applyNumberForma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164" fontId="3" fillId="18" borderId="16" xfId="35" applyNumberFormat="1" applyFont="1" applyFill="1" applyBorder="1" applyAlignment="1">
      <alignment horizontal="center" vertical="center"/>
    </xf>
    <xf numFmtId="164" fontId="3" fillId="18" borderId="13" xfId="35" applyNumberFormat="1" applyFont="1" applyFill="1" applyBorder="1" applyAlignment="1">
      <alignment horizontal="center" vertical="center"/>
    </xf>
    <xf numFmtId="164" fontId="3" fillId="18" borderId="17" xfId="35" applyNumberFormat="1" applyFont="1" applyFill="1" applyBorder="1" applyAlignment="1">
      <alignment horizontal="center" vertical="center"/>
    </xf>
    <xf numFmtId="164" fontId="3" fillId="18" borderId="0" xfId="0" applyNumberFormat="1" applyFont="1" applyFill="1" applyAlignment="1">
      <alignment horizontal="left"/>
    </xf>
    <xf numFmtId="0" fontId="0" fillId="18" borderId="10" xfId="0" applyFill="1" applyBorder="1" applyAlignment="1">
      <alignment horizontal="center" vertical="center" wrapText="1"/>
    </xf>
    <xf numFmtId="0" fontId="0" fillId="18" borderId="16" xfId="0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 vertical="center" wrapText="1"/>
    </xf>
    <xf numFmtId="0" fontId="0" fillId="18" borderId="19" xfId="0" applyFill="1" applyBorder="1"/>
    <xf numFmtId="0" fontId="0" fillId="18" borderId="20" xfId="0" applyFill="1" applyBorder="1"/>
    <xf numFmtId="0" fontId="3" fillId="18" borderId="21" xfId="0" applyFont="1" applyFill="1" applyBorder="1"/>
    <xf numFmtId="0" fontId="3" fillId="18" borderId="22" xfId="0" applyFont="1" applyFill="1" applyBorder="1"/>
    <xf numFmtId="164" fontId="2" fillId="18" borderId="21" xfId="0" applyNumberFormat="1" applyFont="1" applyFill="1" applyBorder="1" applyAlignment="1">
      <alignment horizontal="center"/>
    </xf>
    <xf numFmtId="0" fontId="4" fillId="18" borderId="0" xfId="0" applyFont="1" applyFill="1"/>
    <xf numFmtId="0" fontId="3" fillId="18" borderId="0" xfId="0" applyFont="1" applyFill="1"/>
    <xf numFmtId="0" fontId="2" fillId="18" borderId="0" xfId="0" applyFont="1" applyFill="1"/>
    <xf numFmtId="164" fontId="0" fillId="18" borderId="11" xfId="0" applyNumberFormat="1" applyFill="1" applyBorder="1" applyAlignment="1">
      <alignment horizontal="right" vertical="center" wrapText="1"/>
    </xf>
    <xf numFmtId="164" fontId="0" fillId="18" borderId="23" xfId="35" applyNumberFormat="1" applyFont="1" applyFill="1" applyBorder="1" applyAlignment="1">
      <alignment horizontal="right" vertical="center" wrapText="1"/>
    </xf>
    <xf numFmtId="164" fontId="0" fillId="18" borderId="11" xfId="35" applyNumberFormat="1" applyFont="1" applyFill="1" applyBorder="1" applyAlignment="1">
      <alignment horizontal="right" vertical="center" wrapText="1"/>
    </xf>
    <xf numFmtId="164" fontId="0" fillId="18" borderId="24" xfId="35" applyNumberFormat="1" applyFont="1" applyFill="1" applyBorder="1" applyAlignment="1">
      <alignment horizontal="right" vertical="center" wrapText="1"/>
    </xf>
    <xf numFmtId="0" fontId="0" fillId="18" borderId="0" xfId="0" applyFill="1" applyAlignment="1">
      <alignment vertical="center"/>
    </xf>
    <xf numFmtId="167" fontId="8" fillId="18" borderId="13" xfId="0" applyNumberFormat="1" applyFont="1" applyFill="1" applyBorder="1" applyAlignment="1">
      <alignment horizontal="right" vertical="center" wrapText="1"/>
    </xf>
    <xf numFmtId="167" fontId="2" fillId="18" borderId="25" xfId="0" applyNumberFormat="1" applyFont="1" applyFill="1" applyBorder="1" applyAlignment="1">
      <alignment horizontal="right" vertical="center" wrapText="1"/>
    </xf>
    <xf numFmtId="167" fontId="8" fillId="18" borderId="18" xfId="0" applyNumberFormat="1" applyFont="1" applyFill="1" applyBorder="1" applyAlignment="1">
      <alignment horizontal="right" vertical="center" wrapText="1"/>
    </xf>
    <xf numFmtId="164" fontId="3" fillId="18" borderId="0" xfId="0" applyNumberFormat="1" applyFont="1" applyFill="1" applyAlignment="1">
      <alignment horizontal="left" vertical="center"/>
    </xf>
    <xf numFmtId="167" fontId="2" fillId="18" borderId="13" xfId="0" applyNumberFormat="1" applyFont="1" applyFill="1" applyBorder="1" applyAlignment="1">
      <alignment horizontal="right" vertical="center" wrapText="1"/>
    </xf>
    <xf numFmtId="167" fontId="8" fillId="18" borderId="25" xfId="0" applyNumberFormat="1" applyFont="1" applyFill="1" applyBorder="1" applyAlignment="1">
      <alignment horizontal="right" vertical="center" wrapText="1"/>
    </xf>
    <xf numFmtId="0" fontId="0" fillId="18" borderId="19" xfId="0" applyFill="1" applyBorder="1" applyAlignment="1">
      <alignment vertical="center"/>
    </xf>
    <xf numFmtId="0" fontId="0" fillId="18" borderId="20" xfId="0" applyFill="1" applyBorder="1" applyAlignment="1">
      <alignment vertical="center"/>
    </xf>
    <xf numFmtId="164" fontId="0" fillId="18" borderId="26" xfId="0" applyNumberFormat="1" applyFill="1" applyBorder="1" applyAlignment="1">
      <alignment vertical="center"/>
    </xf>
    <xf numFmtId="164" fontId="0" fillId="18" borderId="14" xfId="0" applyNumberFormat="1" applyFill="1" applyBorder="1" applyAlignment="1">
      <alignment vertical="center"/>
    </xf>
    <xf numFmtId="164" fontId="0" fillId="18" borderId="27" xfId="0" applyNumberFormat="1" applyFill="1" applyBorder="1" applyAlignment="1">
      <alignment vertical="center"/>
    </xf>
    <xf numFmtId="0" fontId="3" fillId="18" borderId="21" xfId="0" applyFont="1" applyFill="1" applyBorder="1" applyAlignment="1">
      <alignment vertical="center"/>
    </xf>
    <xf numFmtId="0" fontId="3" fillId="18" borderId="28" xfId="0" applyFont="1" applyFill="1" applyBorder="1" applyAlignment="1">
      <alignment vertical="center"/>
    </xf>
    <xf numFmtId="0" fontId="2" fillId="18" borderId="0" xfId="0" applyFont="1" applyFill="1" applyAlignment="1">
      <alignment horizontal="center"/>
    </xf>
    <xf numFmtId="166" fontId="3" fillId="18" borderId="0" xfId="0" applyNumberFormat="1" applyFont="1" applyFill="1"/>
    <xf numFmtId="164" fontId="3" fillId="18" borderId="30" xfId="35" applyNumberFormat="1" applyFont="1" applyFill="1" applyBorder="1" applyAlignment="1">
      <alignment horizontal="center" vertical="center"/>
    </xf>
    <xf numFmtId="49" fontId="0" fillId="18" borderId="0" xfId="0" applyNumberFormat="1" applyFill="1" applyAlignment="1">
      <alignment vertical="top" wrapText="1"/>
    </xf>
    <xf numFmtId="49" fontId="2" fillId="18" borderId="0" xfId="0" applyNumberFormat="1" applyFont="1" applyFill="1" applyAlignment="1">
      <alignment horizontal="center" vertical="top" wrapText="1"/>
    </xf>
    <xf numFmtId="0" fontId="2" fillId="18" borderId="0" xfId="0" applyFont="1" applyFill="1" applyAlignment="1">
      <alignment horizontal="right"/>
    </xf>
    <xf numFmtId="167" fontId="2" fillId="18" borderId="31" xfId="0" applyNumberFormat="1" applyFont="1" applyFill="1" applyBorder="1"/>
    <xf numFmtId="172" fontId="0" fillId="18" borderId="0" xfId="0" applyNumberFormat="1" applyFill="1"/>
    <xf numFmtId="49" fontId="7" fillId="18" borderId="15" xfId="0" applyNumberFormat="1" applyFont="1" applyFill="1" applyBorder="1" applyAlignment="1">
      <alignment horizontal="center" vertical="center"/>
    </xf>
    <xf numFmtId="164" fontId="3" fillId="18" borderId="32" xfId="35" applyNumberFormat="1" applyFont="1" applyFill="1" applyBorder="1" applyAlignment="1">
      <alignment horizontal="center" vertical="center"/>
    </xf>
    <xf numFmtId="0" fontId="0" fillId="18" borderId="33" xfId="0" applyFill="1" applyBorder="1" applyAlignment="1">
      <alignment horizontal="center" vertical="center" wrapText="1"/>
    </xf>
    <xf numFmtId="0" fontId="0" fillId="18" borderId="32" xfId="0" applyFill="1" applyBorder="1" applyAlignment="1">
      <alignment horizontal="center" vertical="center" wrapText="1"/>
    </xf>
    <xf numFmtId="164" fontId="0" fillId="18" borderId="26" xfId="0" applyNumberFormat="1" applyFill="1" applyBorder="1" applyAlignment="1">
      <alignment horizontal="center"/>
    </xf>
    <xf numFmtId="164" fontId="0" fillId="18" borderId="14" xfId="0" applyNumberFormat="1" applyFill="1" applyBorder="1" applyAlignment="1">
      <alignment horizontal="center"/>
    </xf>
    <xf numFmtId="164" fontId="0" fillId="18" borderId="27" xfId="0" applyNumberFormat="1" applyFill="1" applyBorder="1" applyAlignment="1">
      <alignment horizontal="center"/>
    </xf>
    <xf numFmtId="164" fontId="0" fillId="18" borderId="34" xfId="0" applyNumberFormat="1" applyFill="1" applyBorder="1" applyAlignment="1">
      <alignment horizontal="center"/>
    </xf>
    <xf numFmtId="164" fontId="2" fillId="18" borderId="35" xfId="0" applyNumberFormat="1" applyFont="1" applyFill="1" applyBorder="1" applyAlignment="1">
      <alignment horizontal="center"/>
    </xf>
    <xf numFmtId="164" fontId="3" fillId="18" borderId="36" xfId="0" applyNumberFormat="1" applyFont="1" applyFill="1" applyBorder="1" applyAlignment="1">
      <alignment horizontal="center" vertical="center"/>
    </xf>
    <xf numFmtId="164" fontId="3" fillId="18" borderId="37" xfId="0" applyNumberFormat="1" applyFont="1" applyFill="1" applyBorder="1" applyAlignment="1">
      <alignment horizontal="center" vertical="center"/>
    </xf>
    <xf numFmtId="164" fontId="3" fillId="18" borderId="38" xfId="0" applyNumberFormat="1" applyFont="1" applyFill="1" applyBorder="1" applyAlignment="1">
      <alignment horizontal="center" vertical="center"/>
    </xf>
    <xf numFmtId="164" fontId="3" fillId="18" borderId="39" xfId="0" applyNumberFormat="1" applyFont="1" applyFill="1" applyBorder="1" applyAlignment="1">
      <alignment horizontal="center" vertical="center"/>
    </xf>
    <xf numFmtId="173" fontId="2" fillId="19" borderId="31" xfId="0" applyNumberFormat="1" applyFont="1" applyFill="1" applyBorder="1" applyAlignment="1">
      <alignment vertical="center"/>
    </xf>
    <xf numFmtId="173" fontId="2" fillId="19" borderId="40" xfId="0" applyNumberFormat="1" applyFont="1" applyFill="1" applyBorder="1" applyAlignment="1">
      <alignment vertical="center"/>
    </xf>
    <xf numFmtId="0" fontId="13" fillId="18" borderId="0" xfId="0" applyFont="1" applyFill="1"/>
    <xf numFmtId="9" fontId="13" fillId="18" borderId="0" xfId="0" applyNumberFormat="1" applyFont="1" applyFill="1"/>
    <xf numFmtId="164" fontId="13" fillId="18" borderId="0" xfId="0" applyNumberFormat="1" applyFont="1" applyFill="1"/>
    <xf numFmtId="0" fontId="1" fillId="20" borderId="41" xfId="37" applyFill="1" applyBorder="1"/>
    <xf numFmtId="0" fontId="1" fillId="20" borderId="42" xfId="37" applyFill="1" applyBorder="1"/>
    <xf numFmtId="0" fontId="1" fillId="20" borderId="43" xfId="37" applyFill="1" applyBorder="1"/>
    <xf numFmtId="0" fontId="1" fillId="19" borderId="41" xfId="37" applyFill="1" applyBorder="1"/>
    <xf numFmtId="0" fontId="1" fillId="19" borderId="42" xfId="37" applyFill="1" applyBorder="1"/>
    <xf numFmtId="0" fontId="1" fillId="19" borderId="43" xfId="37" applyFill="1" applyBorder="1"/>
    <xf numFmtId="0" fontId="1" fillId="20" borderId="44" xfId="37" applyFill="1" applyBorder="1"/>
    <xf numFmtId="0" fontId="2" fillId="20" borderId="0" xfId="37" applyFont="1" applyFill="1"/>
    <xf numFmtId="0" fontId="1" fillId="20" borderId="0" xfId="37" applyFill="1"/>
    <xf numFmtId="0" fontId="1" fillId="20" borderId="45" xfId="37" applyFill="1" applyBorder="1"/>
    <xf numFmtId="0" fontId="1" fillId="19" borderId="44" xfId="37" applyFill="1" applyBorder="1"/>
    <xf numFmtId="0" fontId="33" fillId="19" borderId="0" xfId="37" applyFont="1" applyFill="1" applyAlignment="1">
      <alignment horizontal="left" wrapText="1"/>
    </xf>
    <xf numFmtId="0" fontId="1" fillId="19" borderId="0" xfId="37" applyFill="1"/>
    <xf numFmtId="0" fontId="1" fillId="19" borderId="45" xfId="37" applyFill="1" applyBorder="1"/>
    <xf numFmtId="0" fontId="36" fillId="20" borderId="0" xfId="37" applyFont="1" applyFill="1"/>
    <xf numFmtId="0" fontId="9" fillId="20" borderId="0" xfId="37" applyFont="1" applyFill="1"/>
    <xf numFmtId="0" fontId="1" fillId="19" borderId="0" xfId="37" applyFill="1" applyAlignment="1">
      <alignment vertical="center"/>
    </xf>
    <xf numFmtId="0" fontId="12" fillId="19" borderId="0" xfId="32" applyFill="1" applyAlignment="1" applyProtection="1">
      <alignment horizontal="left" vertical="center"/>
    </xf>
    <xf numFmtId="0" fontId="34" fillId="19" borderId="0" xfId="39" applyFill="1" applyAlignment="1">
      <alignment horizontal="left" vertical="center"/>
    </xf>
    <xf numFmtId="0" fontId="1" fillId="20" borderId="44" xfId="37" applyFill="1" applyBorder="1" applyAlignment="1">
      <alignment vertical="center"/>
    </xf>
    <xf numFmtId="0" fontId="9" fillId="20" borderId="0" xfId="37" applyFont="1" applyFill="1" applyAlignment="1">
      <alignment vertical="center"/>
    </xf>
    <xf numFmtId="0" fontId="1" fillId="20" borderId="0" xfId="37" applyFill="1" applyAlignment="1">
      <alignment vertical="center"/>
    </xf>
    <xf numFmtId="0" fontId="1" fillId="20" borderId="45" xfId="37" applyFill="1" applyBorder="1" applyAlignment="1">
      <alignment vertical="center"/>
    </xf>
    <xf numFmtId="0" fontId="1" fillId="18" borderId="0" xfId="37" applyFill="1" applyAlignment="1">
      <alignment vertical="center"/>
    </xf>
    <xf numFmtId="0" fontId="1" fillId="19" borderId="44" xfId="37" applyFill="1" applyBorder="1" applyAlignment="1">
      <alignment vertical="center"/>
    </xf>
    <xf numFmtId="0" fontId="1" fillId="19" borderId="45" xfId="37" applyFill="1" applyBorder="1" applyAlignment="1">
      <alignment vertical="center"/>
    </xf>
    <xf numFmtId="0" fontId="8" fillId="20" borderId="0" xfId="37" applyFont="1" applyFill="1" applyAlignment="1">
      <alignment vertical="center"/>
    </xf>
    <xf numFmtId="0" fontId="9" fillId="20" borderId="0" xfId="37" quotePrefix="1" applyFont="1" applyFill="1" applyAlignment="1">
      <alignment vertical="center"/>
    </xf>
    <xf numFmtId="0" fontId="38" fillId="20" borderId="0" xfId="37" applyFont="1" applyFill="1" applyAlignment="1">
      <alignment vertical="center"/>
    </xf>
    <xf numFmtId="0" fontId="39" fillId="20" borderId="0" xfId="37" applyFont="1" applyFill="1" applyAlignment="1">
      <alignment vertical="center"/>
    </xf>
    <xf numFmtId="0" fontId="1" fillId="19" borderId="46" xfId="37" applyFill="1" applyBorder="1" applyAlignment="1">
      <alignment vertical="center"/>
    </xf>
    <xf numFmtId="0" fontId="9" fillId="20" borderId="47" xfId="37" applyFont="1" applyFill="1" applyBorder="1" applyAlignment="1">
      <alignment vertical="center"/>
    </xf>
    <xf numFmtId="0" fontId="1" fillId="19" borderId="47" xfId="37" applyFill="1" applyBorder="1" applyAlignment="1">
      <alignment vertical="center"/>
    </xf>
    <xf numFmtId="0" fontId="1" fillId="19" borderId="48" xfId="37" applyFill="1" applyBorder="1" applyAlignment="1">
      <alignment vertical="center"/>
    </xf>
    <xf numFmtId="0" fontId="40" fillId="20" borderId="0" xfId="37" applyFont="1" applyFill="1" applyAlignment="1">
      <alignment vertical="center"/>
    </xf>
    <xf numFmtId="0" fontId="1" fillId="20" borderId="46" xfId="37" applyFill="1" applyBorder="1" applyAlignment="1">
      <alignment vertical="center"/>
    </xf>
    <xf numFmtId="0" fontId="1" fillId="20" borderId="47" xfId="37" applyFill="1" applyBorder="1" applyAlignment="1">
      <alignment vertical="center"/>
    </xf>
    <xf numFmtId="0" fontId="1" fillId="20" borderId="48" xfId="37" applyFill="1" applyBorder="1" applyAlignment="1">
      <alignment vertical="center"/>
    </xf>
    <xf numFmtId="0" fontId="41" fillId="19" borderId="0" xfId="37" applyFont="1" applyFill="1" applyAlignment="1">
      <alignment vertical="center"/>
    </xf>
    <xf numFmtId="0" fontId="32" fillId="20" borderId="0" xfId="37" applyFont="1" applyFill="1" applyAlignment="1">
      <alignment vertical="center"/>
    </xf>
    <xf numFmtId="0" fontId="10" fillId="18" borderId="0" xfId="0" applyFont="1" applyFill="1" applyAlignment="1">
      <alignment horizontal="left" vertical="top" wrapText="1"/>
    </xf>
    <xf numFmtId="0" fontId="6" fillId="18" borderId="0" xfId="0" applyFont="1" applyFill="1" applyAlignment="1">
      <alignment horizontal="left" vertical="center"/>
    </xf>
    <xf numFmtId="0" fontId="33" fillId="19" borderId="0" xfId="37" applyFont="1" applyFill="1" applyAlignment="1">
      <alignment horizontal="left"/>
    </xf>
    <xf numFmtId="0" fontId="8" fillId="21" borderId="0" xfId="38" applyFont="1" applyFill="1" applyAlignment="1">
      <alignment vertical="center"/>
    </xf>
    <xf numFmtId="0" fontId="1" fillId="21" borderId="0" xfId="38" applyFill="1" applyAlignment="1">
      <alignment vertical="center"/>
    </xf>
    <xf numFmtId="0" fontId="1" fillId="20" borderId="0" xfId="38" applyFill="1" applyAlignment="1">
      <alignment vertical="center"/>
    </xf>
    <xf numFmtId="0" fontId="9" fillId="21" borderId="0" xfId="38" applyFont="1" applyFill="1" applyAlignment="1">
      <alignment vertical="center"/>
    </xf>
    <xf numFmtId="0" fontId="9" fillId="20" borderId="0" xfId="38" applyFont="1" applyFill="1" applyAlignment="1">
      <alignment vertical="center"/>
    </xf>
    <xf numFmtId="0" fontId="8" fillId="20" borderId="0" xfId="38" applyFont="1" applyFill="1" applyAlignment="1">
      <alignment vertical="center"/>
    </xf>
    <xf numFmtId="0" fontId="36" fillId="19" borderId="0" xfId="37" applyFont="1" applyFill="1" applyAlignment="1">
      <alignment horizontal="left"/>
    </xf>
    <xf numFmtId="0" fontId="2" fillId="19" borderId="0" xfId="37" applyFont="1" applyFill="1" applyAlignment="1">
      <alignment horizontal="left"/>
    </xf>
    <xf numFmtId="0" fontId="0" fillId="18" borderId="49" xfId="0" applyFill="1" applyBorder="1" applyAlignment="1">
      <alignment horizontal="left" vertical="center" wrapText="1"/>
    </xf>
    <xf numFmtId="0" fontId="0" fillId="18" borderId="50" xfId="0" applyFill="1" applyBorder="1" applyAlignment="1">
      <alignment horizontal="center" vertical="center" wrapText="1"/>
    </xf>
    <xf numFmtId="164" fontId="3" fillId="18" borderId="51" xfId="35" applyNumberFormat="1" applyFont="1" applyFill="1" applyBorder="1" applyAlignment="1">
      <alignment horizontal="center" vertical="center"/>
    </xf>
    <xf numFmtId="164" fontId="3" fillId="18" borderId="52" xfId="35" applyNumberFormat="1" applyFont="1" applyFill="1" applyBorder="1" applyAlignment="1">
      <alignment horizontal="center" vertical="center"/>
    </xf>
    <xf numFmtId="164" fontId="3" fillId="18" borderId="50" xfId="35" applyNumberFormat="1" applyFont="1" applyFill="1" applyBorder="1" applyAlignment="1">
      <alignment horizontal="center" vertical="center"/>
    </xf>
    <xf numFmtId="164" fontId="3" fillId="18" borderId="49" xfId="35" applyNumberFormat="1" applyFont="1" applyFill="1" applyBorder="1" applyAlignment="1">
      <alignment horizontal="center" vertical="center"/>
    </xf>
    <xf numFmtId="164" fontId="0" fillId="18" borderId="10" xfId="35" applyNumberFormat="1" applyFont="1" applyFill="1" applyBorder="1" applyAlignment="1">
      <alignment horizontal="right" vertical="center" wrapText="1"/>
    </xf>
    <xf numFmtId="167" fontId="8" fillId="18" borderId="16" xfId="0" applyNumberFormat="1" applyFont="1" applyFill="1" applyBorder="1" applyAlignment="1">
      <alignment horizontal="right" vertical="center" wrapText="1"/>
    </xf>
    <xf numFmtId="173" fontId="2" fillId="19" borderId="53" xfId="0" applyNumberFormat="1" applyFont="1" applyFill="1" applyBorder="1" applyAlignment="1">
      <alignment vertical="center"/>
    </xf>
    <xf numFmtId="164" fontId="0" fillId="18" borderId="0" xfId="0" applyNumberFormat="1" applyFill="1"/>
    <xf numFmtId="164" fontId="5" fillId="18" borderId="0" xfId="0" applyNumberFormat="1" applyFont="1" applyFill="1" applyAlignment="1">
      <alignment horizontal="left" vertical="center"/>
    </xf>
    <xf numFmtId="0" fontId="0" fillId="18" borderId="0" xfId="0" applyFill="1" applyAlignment="1">
      <alignment horizontal="left" vertical="center"/>
    </xf>
    <xf numFmtId="171" fontId="0" fillId="22" borderId="10" xfId="0" applyNumberFormat="1" applyFill="1" applyBorder="1" applyAlignment="1" applyProtection="1">
      <alignment horizontal="center" vertical="center" wrapText="1"/>
      <protection locked="0"/>
    </xf>
    <xf numFmtId="171" fontId="0" fillId="22" borderId="33" xfId="0" applyNumberFormat="1" applyFill="1" applyBorder="1" applyAlignment="1" applyProtection="1">
      <alignment vertical="center"/>
      <protection locked="0"/>
    </xf>
    <xf numFmtId="169" fontId="0" fillId="22" borderId="33" xfId="0" applyNumberFormat="1" applyFill="1" applyBorder="1" applyAlignment="1" applyProtection="1">
      <alignment vertical="center"/>
      <protection locked="0"/>
    </xf>
    <xf numFmtId="169" fontId="0" fillId="22" borderId="11" xfId="0" applyNumberFormat="1" applyFill="1" applyBorder="1" applyAlignment="1" applyProtection="1">
      <alignment vertical="center"/>
      <protection locked="0"/>
    </xf>
    <xf numFmtId="171" fontId="0" fillId="22" borderId="11" xfId="0" applyNumberFormat="1" applyFill="1" applyBorder="1" applyAlignment="1" applyProtection="1">
      <alignment vertical="center"/>
      <protection locked="0"/>
    </xf>
    <xf numFmtId="171" fontId="0" fillId="22" borderId="10" xfId="0" applyNumberFormat="1" applyFill="1" applyBorder="1" applyAlignment="1" applyProtection="1">
      <alignment horizontal="right" vertical="center"/>
      <protection locked="0"/>
    </xf>
    <xf numFmtId="169" fontId="0" fillId="22" borderId="10" xfId="0" applyNumberFormat="1" applyFill="1" applyBorder="1" applyAlignment="1" applyProtection="1">
      <alignment horizontal="right" vertical="center"/>
      <protection locked="0"/>
    </xf>
    <xf numFmtId="0" fontId="0" fillId="18" borderId="0" xfId="0" applyFill="1" applyAlignment="1">
      <alignment horizontal="center"/>
    </xf>
    <xf numFmtId="164" fontId="0" fillId="18" borderId="54" xfId="35" applyNumberFormat="1" applyFont="1" applyFill="1" applyBorder="1" applyAlignment="1">
      <alignment horizontal="right" vertical="center" wrapText="1"/>
    </xf>
    <xf numFmtId="167" fontId="8" fillId="18" borderId="29" xfId="0" applyNumberFormat="1" applyFont="1" applyFill="1" applyBorder="1" applyAlignment="1">
      <alignment horizontal="right" vertical="center" wrapText="1"/>
    </xf>
    <xf numFmtId="164" fontId="0" fillId="18" borderId="55" xfId="0" applyNumberFormat="1" applyFill="1" applyBorder="1" applyAlignment="1">
      <alignment vertical="center"/>
    </xf>
    <xf numFmtId="0" fontId="0" fillId="18" borderId="56" xfId="0" applyFill="1" applyBorder="1"/>
    <xf numFmtId="0" fontId="0" fillId="18" borderId="57" xfId="0" applyFill="1" applyBorder="1" applyAlignment="1">
      <alignment horizontal="center"/>
    </xf>
    <xf numFmtId="0" fontId="0" fillId="18" borderId="58" xfId="0" applyFill="1" applyBorder="1" applyAlignment="1">
      <alignment horizontal="center"/>
    </xf>
    <xf numFmtId="0" fontId="0" fillId="18" borderId="59" xfId="0" applyFill="1" applyBorder="1" applyAlignment="1">
      <alignment horizontal="center"/>
    </xf>
    <xf numFmtId="0" fontId="0" fillId="18" borderId="60" xfId="0" applyFill="1" applyBorder="1" applyAlignment="1">
      <alignment horizontal="center"/>
    </xf>
    <xf numFmtId="171" fontId="0" fillId="22" borderId="12" xfId="0" applyNumberFormat="1" applyFill="1" applyBorder="1" applyAlignment="1" applyProtection="1">
      <alignment horizontal="right" vertical="center"/>
      <protection locked="0"/>
    </xf>
    <xf numFmtId="169" fontId="0" fillId="22" borderId="12" xfId="0" applyNumberFormat="1" applyFill="1" applyBorder="1" applyAlignment="1" applyProtection="1">
      <alignment horizontal="right" vertical="center"/>
      <protection locked="0"/>
    </xf>
    <xf numFmtId="164" fontId="2" fillId="18" borderId="61" xfId="0" applyNumberFormat="1" applyFont="1" applyFill="1" applyBorder="1" applyAlignment="1">
      <alignment horizontal="center"/>
    </xf>
    <xf numFmtId="164" fontId="2" fillId="18" borderId="62" xfId="0" applyNumberFormat="1" applyFont="1" applyFill="1" applyBorder="1" applyAlignment="1">
      <alignment horizontal="center"/>
    </xf>
    <xf numFmtId="164" fontId="2" fillId="18" borderId="63" xfId="0" applyNumberFormat="1" applyFont="1" applyFill="1" applyBorder="1" applyAlignment="1">
      <alignment horizontal="center"/>
    </xf>
    <xf numFmtId="164" fontId="2" fillId="18" borderId="64" xfId="0" applyNumberFormat="1" applyFont="1" applyFill="1" applyBorder="1" applyAlignment="1">
      <alignment horizontal="center"/>
    </xf>
    <xf numFmtId="0" fontId="0" fillId="18" borderId="65" xfId="0" applyFill="1" applyBorder="1" applyAlignment="1">
      <alignment horizontal="center"/>
    </xf>
    <xf numFmtId="169" fontId="0" fillId="18" borderId="65" xfId="0" applyNumberFormat="1" applyFill="1" applyBorder="1" applyAlignment="1">
      <alignment horizontal="center" vertical="center"/>
    </xf>
    <xf numFmtId="169" fontId="0" fillId="18" borderId="59" xfId="0" applyNumberFormat="1" applyFill="1" applyBorder="1" applyAlignment="1">
      <alignment horizontal="center" vertical="center"/>
    </xf>
    <xf numFmtId="164" fontId="3" fillId="18" borderId="66" xfId="35" applyNumberFormat="1" applyFont="1" applyFill="1" applyBorder="1" applyAlignment="1">
      <alignment horizontal="center" vertical="center"/>
    </xf>
    <xf numFmtId="170" fontId="2" fillId="18" borderId="67" xfId="0" applyNumberFormat="1" applyFont="1" applyFill="1" applyBorder="1"/>
    <xf numFmtId="170" fontId="2" fillId="18" borderId="68" xfId="0" applyNumberFormat="1" applyFont="1" applyFill="1" applyBorder="1"/>
    <xf numFmtId="0" fontId="3" fillId="18" borderId="65" xfId="0" applyFont="1" applyFill="1" applyBorder="1" applyAlignment="1">
      <alignment horizontal="center" wrapText="1"/>
    </xf>
    <xf numFmtId="0" fontId="0" fillId="18" borderId="59" xfId="0" applyFill="1" applyBorder="1" applyAlignment="1">
      <alignment horizontal="center" wrapText="1"/>
    </xf>
    <xf numFmtId="0" fontId="0" fillId="18" borderId="60" xfId="0" applyFill="1" applyBorder="1" applyAlignment="1">
      <alignment horizontal="center" wrapText="1"/>
    </xf>
    <xf numFmtId="167" fontId="2" fillId="18" borderId="69" xfId="0" applyNumberFormat="1" applyFont="1" applyFill="1" applyBorder="1"/>
    <xf numFmtId="167" fontId="2" fillId="18" borderId="40" xfId="0" applyNumberFormat="1" applyFont="1" applyFill="1" applyBorder="1"/>
    <xf numFmtId="0" fontId="3" fillId="18" borderId="57" xfId="0" applyFont="1" applyFill="1" applyBorder="1" applyAlignment="1">
      <alignment horizontal="center"/>
    </xf>
    <xf numFmtId="171" fontId="0" fillId="23" borderId="33" xfId="0" applyNumberFormat="1" applyFill="1" applyBorder="1" applyAlignment="1" applyProtection="1">
      <alignment horizontal="right" vertical="center"/>
      <protection locked="0"/>
    </xf>
    <xf numFmtId="169" fontId="0" fillId="23" borderId="33" xfId="0" applyNumberFormat="1" applyFill="1" applyBorder="1" applyAlignment="1" applyProtection="1">
      <alignment horizontal="right" vertical="center"/>
      <protection locked="0"/>
    </xf>
    <xf numFmtId="165" fontId="0" fillId="18" borderId="33" xfId="0" applyNumberFormat="1" applyFill="1" applyBorder="1" applyAlignment="1">
      <alignment horizontal="center" vertical="center"/>
    </xf>
    <xf numFmtId="164" fontId="0" fillId="18" borderId="70" xfId="0" applyNumberFormat="1" applyFill="1" applyBorder="1" applyAlignment="1">
      <alignment horizontal="center"/>
    </xf>
    <xf numFmtId="0" fontId="0" fillId="18" borderId="71" xfId="0" applyFill="1" applyBorder="1" applyAlignment="1">
      <alignment horizontal="center"/>
    </xf>
    <xf numFmtId="169" fontId="0" fillId="18" borderId="71" xfId="0" applyNumberFormat="1" applyFill="1" applyBorder="1" applyAlignment="1">
      <alignment horizontal="center" vertical="center"/>
    </xf>
    <xf numFmtId="170" fontId="2" fillId="18" borderId="72" xfId="0" applyNumberFormat="1" applyFont="1" applyFill="1" applyBorder="1"/>
    <xf numFmtId="164" fontId="0" fillId="18" borderId="33" xfId="35" applyNumberFormat="1" applyFont="1" applyFill="1" applyBorder="1" applyAlignment="1">
      <alignment horizontal="right" vertical="center" wrapText="1"/>
    </xf>
    <xf numFmtId="167" fontId="8" fillId="18" borderId="32" xfId="0" applyNumberFormat="1" applyFont="1" applyFill="1" applyBorder="1" applyAlignment="1">
      <alignment horizontal="right" vertical="center" wrapText="1"/>
    </xf>
    <xf numFmtId="164" fontId="0" fillId="18" borderId="70" xfId="0" applyNumberFormat="1" applyFill="1" applyBorder="1" applyAlignment="1">
      <alignment vertical="center"/>
    </xf>
    <xf numFmtId="164" fontId="3" fillId="18" borderId="73" xfId="0" applyNumberFormat="1" applyFont="1" applyFill="1" applyBorder="1" applyAlignment="1">
      <alignment horizontal="center" vertical="center"/>
    </xf>
    <xf numFmtId="170" fontId="2" fillId="18" borderId="74" xfId="0" applyNumberFormat="1" applyFont="1" applyFill="1" applyBorder="1"/>
    <xf numFmtId="167" fontId="2" fillId="18" borderId="75" xfId="0" applyNumberFormat="1" applyFont="1" applyFill="1" applyBorder="1"/>
    <xf numFmtId="167" fontId="2" fillId="23" borderId="75" xfId="0" applyNumberFormat="1" applyFont="1" applyFill="1" applyBorder="1" applyAlignment="1" applyProtection="1">
      <alignment vertical="center"/>
      <protection locked="0"/>
    </xf>
    <xf numFmtId="173" fontId="2" fillId="19" borderId="75" xfId="0" applyNumberFormat="1" applyFont="1" applyFill="1" applyBorder="1" applyAlignment="1">
      <alignment vertical="center"/>
    </xf>
    <xf numFmtId="173" fontId="2" fillId="19" borderId="69" xfId="0" applyNumberFormat="1" applyFont="1" applyFill="1" applyBorder="1" applyAlignment="1">
      <alignment vertical="center"/>
    </xf>
    <xf numFmtId="0" fontId="5" fillId="18" borderId="0" xfId="0" applyFont="1" applyFill="1" applyAlignment="1">
      <alignment vertical="center"/>
    </xf>
    <xf numFmtId="0" fontId="6" fillId="18" borderId="0" xfId="0" applyFont="1" applyFill="1"/>
    <xf numFmtId="0" fontId="3" fillId="18" borderId="66" xfId="0" applyFont="1" applyFill="1" applyBorder="1" applyAlignment="1" applyProtection="1">
      <alignment horizontal="left" vertical="center" wrapText="1"/>
      <protection locked="0"/>
    </xf>
    <xf numFmtId="0" fontId="42" fillId="18" borderId="75" xfId="0" applyFont="1" applyFill="1" applyBorder="1" applyAlignment="1">
      <alignment horizontal="center" vertical="center"/>
    </xf>
    <xf numFmtId="0" fontId="0" fillId="18" borderId="76" xfId="0" applyFill="1" applyBorder="1" applyAlignment="1">
      <alignment horizontal="center"/>
    </xf>
    <xf numFmtId="0" fontId="0" fillId="18" borderId="77" xfId="0" applyFill="1" applyBorder="1" applyAlignment="1">
      <alignment horizontal="center" wrapText="1"/>
    </xf>
    <xf numFmtId="0" fontId="0" fillId="18" borderId="78" xfId="0" applyFill="1" applyBorder="1" applyAlignment="1">
      <alignment horizontal="center" wrapText="1"/>
    </xf>
    <xf numFmtId="0" fontId="14" fillId="18" borderId="79" xfId="0" applyFont="1" applyFill="1" applyBorder="1" applyAlignment="1">
      <alignment horizontal="right" vertical="top" wrapText="1"/>
    </xf>
    <xf numFmtId="9" fontId="0" fillId="18" borderId="11" xfId="0" applyNumberFormat="1" applyFill="1" applyBorder="1" applyAlignment="1">
      <alignment horizontal="right" vertical="center" wrapText="1"/>
    </xf>
    <xf numFmtId="49" fontId="7" fillId="18" borderId="0" xfId="0" applyNumberFormat="1" applyFont="1" applyFill="1" applyAlignment="1">
      <alignment horizontal="center" vertical="center"/>
    </xf>
    <xf numFmtId="169" fontId="0" fillId="18" borderId="52" xfId="0" applyNumberFormat="1" applyFill="1" applyBorder="1" applyAlignment="1">
      <alignment horizontal="center" vertical="center"/>
    </xf>
    <xf numFmtId="0" fontId="0" fillId="18" borderId="75" xfId="0" applyFill="1" applyBorder="1"/>
    <xf numFmtId="49" fontId="2" fillId="18" borderId="0" xfId="0" applyNumberFormat="1" applyFont="1" applyFill="1" applyAlignment="1">
      <alignment horizontal="center"/>
    </xf>
    <xf numFmtId="0" fontId="0" fillId="18" borderId="55" xfId="0" applyFill="1" applyBorder="1" applyAlignment="1">
      <alignment horizontal="center" vertical="center"/>
    </xf>
    <xf numFmtId="0" fontId="0" fillId="18" borderId="67" xfId="0" applyFill="1" applyBorder="1" applyAlignment="1">
      <alignment horizontal="center" vertical="center"/>
    </xf>
    <xf numFmtId="0" fontId="3" fillId="18" borderId="57" xfId="0" applyFont="1" applyFill="1" applyBorder="1" applyAlignment="1">
      <alignment horizontal="center" wrapText="1"/>
    </xf>
    <xf numFmtId="167" fontId="2" fillId="22" borderId="69" xfId="0" applyNumberFormat="1" applyFont="1" applyFill="1" applyBorder="1" applyAlignment="1" applyProtection="1">
      <alignment vertical="center"/>
      <protection locked="0"/>
    </xf>
    <xf numFmtId="167" fontId="2" fillId="22" borderId="80" xfId="0" applyNumberFormat="1" applyFont="1" applyFill="1" applyBorder="1" applyAlignment="1" applyProtection="1">
      <alignment vertical="center"/>
      <protection locked="0"/>
    </xf>
    <xf numFmtId="167" fontId="2" fillId="22" borderId="53" xfId="0" applyNumberFormat="1" applyFont="1" applyFill="1" applyBorder="1" applyAlignment="1" applyProtection="1">
      <alignment vertical="center"/>
      <protection locked="0"/>
    </xf>
    <xf numFmtId="167" fontId="2" fillId="22" borderId="40" xfId="0" applyNumberFormat="1" applyFont="1" applyFill="1" applyBorder="1" applyAlignment="1" applyProtection="1">
      <alignment vertical="center"/>
      <protection locked="0"/>
    </xf>
    <xf numFmtId="0" fontId="0" fillId="20" borderId="0" xfId="37" applyFont="1" applyFill="1" applyAlignment="1">
      <alignment vertical="center"/>
    </xf>
    <xf numFmtId="0" fontId="45" fillId="18" borderId="54" xfId="0" applyFont="1" applyFill="1" applyBorder="1" applyAlignment="1">
      <alignment horizontal="center" wrapText="1"/>
    </xf>
    <xf numFmtId="0" fontId="45" fillId="18" borderId="12" xfId="0" applyFont="1" applyFill="1" applyBorder="1" applyAlignment="1">
      <alignment horizontal="center" wrapText="1"/>
    </xf>
    <xf numFmtId="0" fontId="2" fillId="21" borderId="81" xfId="37" applyFont="1" applyFill="1" applyBorder="1" applyAlignment="1">
      <alignment horizontal="center" vertical="center" wrapText="1"/>
    </xf>
    <xf numFmtId="0" fontId="2" fillId="21" borderId="82" xfId="37" applyFont="1" applyFill="1" applyBorder="1" applyAlignment="1">
      <alignment horizontal="center" vertical="center" wrapText="1"/>
    </xf>
    <xf numFmtId="0" fontId="2" fillId="19" borderId="0" xfId="37" applyFont="1" applyFill="1" applyAlignment="1">
      <alignment horizontal="left" vertical="center"/>
    </xf>
    <xf numFmtId="0" fontId="43" fillId="18" borderId="0" xfId="0" applyFont="1" applyFill="1" applyAlignment="1">
      <alignment horizontal="center"/>
    </xf>
    <xf numFmtId="0" fontId="44" fillId="18" borderId="0" xfId="0" applyFont="1" applyFill="1" applyAlignment="1">
      <alignment horizontal="right" vertical="top" wrapText="1"/>
    </xf>
    <xf numFmtId="0" fontId="10" fillId="18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0" fillId="18" borderId="0" xfId="0" applyFont="1" applyFill="1" applyAlignment="1">
      <alignment horizontal="left" vertical="top" wrapText="1"/>
    </xf>
    <xf numFmtId="0" fontId="42" fillId="18" borderId="57" xfId="0" applyFont="1" applyFill="1" applyBorder="1" applyAlignment="1">
      <alignment horizontal="center" vertical="center"/>
    </xf>
    <xf numFmtId="0" fontId="42" fillId="18" borderId="74" xfId="0" applyFont="1" applyFill="1" applyBorder="1" applyAlignment="1">
      <alignment horizontal="center" vertical="center"/>
    </xf>
    <xf numFmtId="0" fontId="9" fillId="18" borderId="49" xfId="0" applyFont="1" applyFill="1" applyBorder="1" applyAlignment="1">
      <alignment horizontal="center" vertical="center" wrapText="1"/>
    </xf>
    <xf numFmtId="0" fontId="9" fillId="18" borderId="93" xfId="0" applyFont="1" applyFill="1" applyBorder="1" applyAlignment="1">
      <alignment horizontal="center" vertical="center" wrapText="1"/>
    </xf>
    <xf numFmtId="0" fontId="3" fillId="23" borderId="65" xfId="0" applyFont="1" applyFill="1" applyBorder="1" applyAlignment="1" applyProtection="1">
      <alignment horizontal="left" vertical="center" wrapText="1"/>
      <protection locked="0"/>
    </xf>
    <xf numFmtId="0" fontId="3" fillId="23" borderId="67" xfId="0" applyFont="1" applyFill="1" applyBorder="1" applyAlignment="1" applyProtection="1">
      <alignment horizontal="left" vertical="center" wrapText="1"/>
      <protection locked="0"/>
    </xf>
    <xf numFmtId="0" fontId="0" fillId="18" borderId="60" xfId="0" applyFill="1" applyBorder="1" applyAlignment="1">
      <alignment horizontal="left" vertical="center" wrapText="1"/>
    </xf>
    <xf numFmtId="0" fontId="0" fillId="18" borderId="90" xfId="0" applyFill="1" applyBorder="1" applyAlignment="1">
      <alignment horizontal="left" vertical="center" wrapText="1"/>
    </xf>
    <xf numFmtId="0" fontId="45" fillId="18" borderId="12" xfId="0" applyFont="1" applyFill="1" applyBorder="1" applyAlignment="1">
      <alignment horizontal="center" wrapText="1"/>
    </xf>
    <xf numFmtId="0" fontId="45" fillId="18" borderId="78" xfId="0" applyFont="1" applyFill="1" applyBorder="1" applyAlignment="1">
      <alignment horizontal="center" wrapText="1"/>
    </xf>
    <xf numFmtId="0" fontId="10" fillId="18" borderId="0" xfId="0" applyFont="1" applyFill="1" applyAlignment="1">
      <alignment horizontal="left" vertical="center"/>
    </xf>
    <xf numFmtId="0" fontId="10" fillId="18" borderId="96" xfId="0" applyFont="1" applyFill="1" applyBorder="1" applyAlignment="1">
      <alignment horizontal="left" vertical="center"/>
    </xf>
    <xf numFmtId="0" fontId="8" fillId="18" borderId="86" xfId="0" applyFont="1" applyFill="1" applyBorder="1" applyAlignment="1">
      <alignment horizontal="center"/>
    </xf>
    <xf numFmtId="0" fontId="8" fillId="18" borderId="87" xfId="0" applyFont="1" applyFill="1" applyBorder="1" applyAlignment="1">
      <alignment horizontal="center"/>
    </xf>
    <xf numFmtId="0" fontId="8" fillId="18" borderId="88" xfId="0" applyFont="1" applyFill="1" applyBorder="1" applyAlignment="1">
      <alignment horizontal="center"/>
    </xf>
    <xf numFmtId="0" fontId="0" fillId="18" borderId="91" xfId="0" applyFill="1" applyBorder="1" applyAlignment="1">
      <alignment horizontal="left" wrapText="1"/>
    </xf>
    <xf numFmtId="0" fontId="0" fillId="18" borderId="92" xfId="0" applyFill="1" applyBorder="1" applyAlignment="1">
      <alignment horizontal="left" wrapText="1"/>
    </xf>
    <xf numFmtId="0" fontId="45" fillId="18" borderId="54" xfId="0" applyFont="1" applyFill="1" applyBorder="1" applyAlignment="1">
      <alignment horizontal="center" wrapText="1"/>
    </xf>
    <xf numFmtId="0" fontId="45" fillId="18" borderId="77" xfId="0" applyFont="1" applyFill="1" applyBorder="1" applyAlignment="1">
      <alignment horizontal="center" wrapText="1"/>
    </xf>
    <xf numFmtId="0" fontId="3" fillId="22" borderId="65" xfId="0" applyFont="1" applyFill="1" applyBorder="1" applyAlignment="1" applyProtection="1">
      <alignment horizontal="left" vertical="center" wrapText="1"/>
      <protection locked="0"/>
    </xf>
    <xf numFmtId="0" fontId="3" fillId="22" borderId="67" xfId="0" applyFont="1" applyFill="1" applyBorder="1" applyAlignment="1" applyProtection="1">
      <alignment horizontal="left" vertical="center" wrapText="1"/>
      <protection locked="0"/>
    </xf>
    <xf numFmtId="0" fontId="3" fillId="18" borderId="94" xfId="0" applyFont="1" applyFill="1" applyBorder="1" applyAlignment="1">
      <alignment horizontal="left" wrapText="1"/>
    </xf>
    <xf numFmtId="0" fontId="3" fillId="18" borderId="95" xfId="0" applyFont="1" applyFill="1" applyBorder="1" applyAlignment="1">
      <alignment horizontal="left" wrapText="1"/>
    </xf>
    <xf numFmtId="0" fontId="42" fillId="18" borderId="52" xfId="0" applyFont="1" applyFill="1" applyBorder="1" applyAlignment="1">
      <alignment horizontal="center" vertical="center"/>
    </xf>
    <xf numFmtId="0" fontId="9" fillId="18" borderId="51" xfId="0" applyFont="1" applyFill="1" applyBorder="1" applyAlignment="1">
      <alignment horizontal="center" vertical="center" wrapText="1"/>
    </xf>
    <xf numFmtId="0" fontId="9" fillId="18" borderId="15" xfId="0" applyFont="1" applyFill="1" applyBorder="1" applyAlignment="1">
      <alignment horizontal="center" vertical="center" wrapText="1"/>
    </xf>
    <xf numFmtId="0" fontId="3" fillId="18" borderId="65" xfId="0" applyFont="1" applyFill="1" applyBorder="1" applyAlignment="1">
      <alignment horizontal="left" vertical="center" wrapText="1"/>
    </xf>
    <xf numFmtId="0" fontId="3" fillId="18" borderId="67" xfId="0" applyFont="1" applyFill="1" applyBorder="1" applyAlignment="1">
      <alignment horizontal="left" vertical="center" wrapText="1"/>
    </xf>
    <xf numFmtId="0" fontId="4" fillId="18" borderId="60" xfId="0" applyFont="1" applyFill="1" applyBorder="1" applyAlignment="1">
      <alignment horizontal="left" vertical="center" wrapText="1"/>
    </xf>
    <xf numFmtId="0" fontId="4" fillId="18" borderId="90" xfId="0" applyFont="1" applyFill="1" applyBorder="1" applyAlignment="1">
      <alignment horizontal="left" vertical="center" wrapText="1"/>
    </xf>
    <xf numFmtId="0" fontId="10" fillId="18" borderId="0" xfId="0" applyFont="1" applyFill="1" applyAlignment="1">
      <alignment horizontal="left" vertical="center" wrapText="1"/>
    </xf>
    <xf numFmtId="168" fontId="2" fillId="18" borderId="69" xfId="0" applyNumberFormat="1" applyFont="1" applyFill="1" applyBorder="1" applyAlignment="1">
      <alignment horizontal="center"/>
    </xf>
    <xf numFmtId="168" fontId="2" fillId="18" borderId="40" xfId="0" applyNumberFormat="1" applyFont="1" applyFill="1" applyBorder="1" applyAlignment="1">
      <alignment horizontal="center"/>
    </xf>
    <xf numFmtId="166" fontId="2" fillId="22" borderId="60" xfId="0" applyNumberFormat="1" applyFont="1" applyFill="1" applyBorder="1" applyAlignment="1" applyProtection="1">
      <alignment horizontal="right" vertical="center"/>
      <protection locked="0"/>
    </xf>
    <xf numFmtId="166" fontId="2" fillId="22" borderId="90" xfId="0" applyNumberFormat="1" applyFont="1" applyFill="1" applyBorder="1" applyAlignment="1" applyProtection="1">
      <alignment horizontal="right" vertical="center"/>
      <protection locked="0"/>
    </xf>
    <xf numFmtId="0" fontId="3" fillId="24" borderId="65" xfId="0" applyFont="1" applyFill="1" applyBorder="1" applyAlignment="1">
      <alignment horizontal="left" vertical="center" wrapText="1"/>
    </xf>
    <xf numFmtId="0" fontId="3" fillId="24" borderId="67" xfId="0" applyFont="1" applyFill="1" applyBorder="1" applyAlignment="1">
      <alignment horizontal="left" vertical="center" wrapText="1"/>
    </xf>
    <xf numFmtId="0" fontId="8" fillId="23" borderId="52" xfId="0" applyFont="1" applyFill="1" applyBorder="1" applyAlignment="1" applyProtection="1">
      <alignment horizontal="center" vertical="center" wrapText="1"/>
      <protection locked="0"/>
    </xf>
    <xf numFmtId="0" fontId="8" fillId="23" borderId="85" xfId="0" applyFont="1" applyFill="1" applyBorder="1" applyAlignment="1" applyProtection="1">
      <alignment horizontal="center" vertical="center" wrapText="1"/>
      <protection locked="0"/>
    </xf>
    <xf numFmtId="173" fontId="2" fillId="19" borderId="86" xfId="0" applyNumberFormat="1" applyFont="1" applyFill="1" applyBorder="1" applyAlignment="1">
      <alignment horizontal="center" vertical="center"/>
    </xf>
    <xf numFmtId="173" fontId="2" fillId="19" borderId="87" xfId="0" applyNumberFormat="1" applyFont="1" applyFill="1" applyBorder="1" applyAlignment="1">
      <alignment horizontal="center" vertical="center"/>
    </xf>
    <xf numFmtId="173" fontId="2" fillId="19" borderId="88" xfId="0" applyNumberFormat="1" applyFont="1" applyFill="1" applyBorder="1" applyAlignment="1">
      <alignment horizontal="center" vertical="center"/>
    </xf>
    <xf numFmtId="0" fontId="8" fillId="18" borderId="66" xfId="0" applyFont="1" applyFill="1" applyBorder="1" applyAlignment="1">
      <alignment horizontal="center" vertical="center" wrapText="1"/>
    </xf>
    <xf numFmtId="0" fontId="8" fillId="18" borderId="89" xfId="0" applyFont="1" applyFill="1" applyBorder="1" applyAlignment="1">
      <alignment horizontal="center" vertical="center" wrapText="1"/>
    </xf>
    <xf numFmtId="0" fontId="9" fillId="18" borderId="50" xfId="0" applyFont="1" applyFill="1" applyBorder="1" applyAlignment="1">
      <alignment horizontal="center" vertical="center" wrapText="1"/>
    </xf>
    <xf numFmtId="0" fontId="9" fillId="18" borderId="83" xfId="0" applyFont="1" applyFill="1" applyBorder="1" applyAlignment="1">
      <alignment horizontal="center" vertical="center" wrapText="1"/>
    </xf>
    <xf numFmtId="0" fontId="8" fillId="18" borderId="52" xfId="0" applyFont="1" applyFill="1" applyBorder="1" applyAlignment="1">
      <alignment horizontal="center" vertical="center" wrapText="1"/>
    </xf>
    <xf numFmtId="0" fontId="8" fillId="18" borderId="85" xfId="0" applyFont="1" applyFill="1" applyBorder="1" applyAlignment="1">
      <alignment horizontal="center" vertical="center" wrapText="1"/>
    </xf>
    <xf numFmtId="0" fontId="9" fillId="18" borderId="30" xfId="0" applyFont="1" applyFill="1" applyBorder="1" applyAlignment="1">
      <alignment horizontal="center" vertical="center" wrapText="1"/>
    </xf>
    <xf numFmtId="0" fontId="9" fillId="18" borderId="84" xfId="0" applyFont="1" applyFill="1" applyBorder="1" applyAlignment="1">
      <alignment horizontal="center" vertical="center" wrapText="1"/>
    </xf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Euro" xfId="30" xr:uid="{00000000-0005-0000-0000-00001D000000}"/>
    <cellStyle name="Gut" xfId="31" builtinId="26" customBuiltin="1"/>
    <cellStyle name="Link" xfId="32" builtinId="8"/>
    <cellStyle name="Neutral" xfId="33" builtinId="28" customBuiltin="1"/>
    <cellStyle name="Notiz" xfId="34" builtinId="10" customBuiltin="1"/>
    <cellStyle name="Prozent" xfId="35" builtinId="5"/>
    <cellStyle name="Schlecht" xfId="36" builtinId="27" customBuiltin="1"/>
    <cellStyle name="Standard" xfId="0" builtinId="0"/>
    <cellStyle name="Standard_Erstbesuchs-Kalkulation 2001 HP 9-2001" xfId="37" xr:uid="{00000000-0005-0000-0000-000025000000}"/>
    <cellStyle name="Standard_Erstbesuchs-Kalkulation 2001 HP 9-2001_No 01 - drei verschiedene Kostenstellenrechnungen" xfId="38" xr:uid="{00000000-0005-0000-0000-000026000000}"/>
    <cellStyle name="Standard_Geteilte Einsaetze in der PEP" xfId="39" xr:uid="{00000000-0005-0000-0000-000027000000}"/>
    <cellStyle name="Überschrift" xfId="40" builtinId="15" customBuiltin="1"/>
    <cellStyle name="Überschrift 1" xfId="41" builtinId="16" customBuiltin="1"/>
    <cellStyle name="Überschrift 2" xfId="42" builtinId="17" customBuiltin="1"/>
    <cellStyle name="Überschrift 3" xfId="43" builtinId="18" customBuiltin="1"/>
    <cellStyle name="Überschrift 4" xfId="44" builtinId="19" customBuiltin="1"/>
    <cellStyle name="Verknüpfte Zelle" xfId="45" builtinId="24" customBuiltin="1"/>
    <cellStyle name="Warnender Text" xfId="46" builtinId="11" customBuiltin="1"/>
    <cellStyle name="Zelle überprüfen" xfId="47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891540</xdr:colOff>
      <xdr:row>58</xdr:row>
      <xdr:rowOff>102870</xdr:rowOff>
    </xdr:from>
    <xdr:to>
      <xdr:col>6</xdr:col>
      <xdr:colOff>236220</xdr:colOff>
      <xdr:row>58</xdr:row>
      <xdr:rowOff>102870</xdr:rowOff>
    </xdr:to>
    <xdr:sp macro="" textlink="">
      <xdr:nvSpPr>
        <xdr:cNvPr id="1081" name="Line 4">
          <a:extLst>
            <a:ext uri="{FF2B5EF4-FFF2-40B4-BE49-F238E27FC236}">
              <a16:creationId xmlns:a16="http://schemas.microsoft.com/office/drawing/2014/main" id="{8E821AFF-5EF4-470D-B7CE-F2B2D3A6BEA4}"/>
            </a:ext>
          </a:extLst>
        </xdr:cNvPr>
        <xdr:cNvSpPr>
          <a:spLocks noChangeShapeType="1"/>
        </xdr:cNvSpPr>
      </xdr:nvSpPr>
      <xdr:spPr bwMode="auto">
        <a:xfrm flipV="1">
          <a:off x="4800600" y="12485370"/>
          <a:ext cx="122682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891540</xdr:colOff>
      <xdr:row>57</xdr:row>
      <xdr:rowOff>87630</xdr:rowOff>
    </xdr:from>
    <xdr:to>
      <xdr:col>4</xdr:col>
      <xdr:colOff>891540</xdr:colOff>
      <xdr:row>58</xdr:row>
      <xdr:rowOff>110490</xdr:rowOff>
    </xdr:to>
    <xdr:sp macro="" textlink="">
      <xdr:nvSpPr>
        <xdr:cNvPr id="1082" name="Line 5">
          <a:extLst>
            <a:ext uri="{FF2B5EF4-FFF2-40B4-BE49-F238E27FC236}">
              <a16:creationId xmlns:a16="http://schemas.microsoft.com/office/drawing/2014/main" id="{07647FC1-7046-425D-BA86-A68E82B65A49}"/>
            </a:ext>
          </a:extLst>
        </xdr:cNvPr>
        <xdr:cNvSpPr>
          <a:spLocks noChangeShapeType="1"/>
        </xdr:cNvSpPr>
      </xdr:nvSpPr>
      <xdr:spPr bwMode="auto">
        <a:xfrm>
          <a:off x="4800600" y="12310110"/>
          <a:ext cx="0" cy="18288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792480</xdr:colOff>
      <xdr:row>58</xdr:row>
      <xdr:rowOff>102870</xdr:rowOff>
    </xdr:from>
    <xdr:to>
      <xdr:col>8</xdr:col>
      <xdr:colOff>217170</xdr:colOff>
      <xdr:row>58</xdr:row>
      <xdr:rowOff>102870</xdr:rowOff>
    </xdr:to>
    <xdr:sp macro="" textlink="">
      <xdr:nvSpPr>
        <xdr:cNvPr id="1083" name="Line 11">
          <a:extLst>
            <a:ext uri="{FF2B5EF4-FFF2-40B4-BE49-F238E27FC236}">
              <a16:creationId xmlns:a16="http://schemas.microsoft.com/office/drawing/2014/main" id="{5EE3D7D7-84EC-4C7C-8B8D-0BB19D336162}"/>
            </a:ext>
          </a:extLst>
        </xdr:cNvPr>
        <xdr:cNvSpPr>
          <a:spLocks noChangeShapeType="1"/>
        </xdr:cNvSpPr>
      </xdr:nvSpPr>
      <xdr:spPr bwMode="auto">
        <a:xfrm>
          <a:off x="7524750" y="12485370"/>
          <a:ext cx="36576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792480</xdr:colOff>
      <xdr:row>58</xdr:row>
      <xdr:rowOff>102870</xdr:rowOff>
    </xdr:from>
    <xdr:to>
      <xdr:col>7</xdr:col>
      <xdr:colOff>217170</xdr:colOff>
      <xdr:row>58</xdr:row>
      <xdr:rowOff>102870</xdr:rowOff>
    </xdr:to>
    <xdr:sp macro="" textlink="">
      <xdr:nvSpPr>
        <xdr:cNvPr id="1084" name="Line 14">
          <a:extLst>
            <a:ext uri="{FF2B5EF4-FFF2-40B4-BE49-F238E27FC236}">
              <a16:creationId xmlns:a16="http://schemas.microsoft.com/office/drawing/2014/main" id="{DD4EDAD0-FEDE-4284-B997-29435296F9C8}"/>
            </a:ext>
          </a:extLst>
        </xdr:cNvPr>
        <xdr:cNvSpPr>
          <a:spLocks noChangeShapeType="1"/>
        </xdr:cNvSpPr>
      </xdr:nvSpPr>
      <xdr:spPr bwMode="auto">
        <a:xfrm>
          <a:off x="6583680" y="12485370"/>
          <a:ext cx="36576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803910</xdr:colOff>
      <xdr:row>58</xdr:row>
      <xdr:rowOff>102870</xdr:rowOff>
    </xdr:from>
    <xdr:to>
      <xdr:col>9</xdr:col>
      <xdr:colOff>224790</xdr:colOff>
      <xdr:row>58</xdr:row>
      <xdr:rowOff>102870</xdr:rowOff>
    </xdr:to>
    <xdr:sp macro="" textlink="">
      <xdr:nvSpPr>
        <xdr:cNvPr id="1085" name="Line 11">
          <a:extLst>
            <a:ext uri="{FF2B5EF4-FFF2-40B4-BE49-F238E27FC236}">
              <a16:creationId xmlns:a16="http://schemas.microsoft.com/office/drawing/2014/main" id="{2FDAC4EB-F8EA-40E6-8441-B888C93464A5}"/>
            </a:ext>
          </a:extLst>
        </xdr:cNvPr>
        <xdr:cNvSpPr>
          <a:spLocks noChangeShapeType="1"/>
        </xdr:cNvSpPr>
      </xdr:nvSpPr>
      <xdr:spPr bwMode="auto">
        <a:xfrm>
          <a:off x="8477250" y="12485370"/>
          <a:ext cx="3619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811530</xdr:colOff>
      <xdr:row>58</xdr:row>
      <xdr:rowOff>102870</xdr:rowOff>
    </xdr:from>
    <xdr:to>
      <xdr:col>10</xdr:col>
      <xdr:colOff>236220</xdr:colOff>
      <xdr:row>58</xdr:row>
      <xdr:rowOff>102870</xdr:rowOff>
    </xdr:to>
    <xdr:sp macro="" textlink="">
      <xdr:nvSpPr>
        <xdr:cNvPr id="1086" name="Line 11">
          <a:extLst>
            <a:ext uri="{FF2B5EF4-FFF2-40B4-BE49-F238E27FC236}">
              <a16:creationId xmlns:a16="http://schemas.microsoft.com/office/drawing/2014/main" id="{2B71C9A3-BE29-430B-8E89-B29C369A6984}"/>
            </a:ext>
          </a:extLst>
        </xdr:cNvPr>
        <xdr:cNvSpPr>
          <a:spLocks noChangeShapeType="1"/>
        </xdr:cNvSpPr>
      </xdr:nvSpPr>
      <xdr:spPr bwMode="auto">
        <a:xfrm>
          <a:off x="9425940" y="12485370"/>
          <a:ext cx="36576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792480</xdr:colOff>
      <xdr:row>58</xdr:row>
      <xdr:rowOff>102870</xdr:rowOff>
    </xdr:from>
    <xdr:to>
      <xdr:col>9</xdr:col>
      <xdr:colOff>217170</xdr:colOff>
      <xdr:row>58</xdr:row>
      <xdr:rowOff>102870</xdr:rowOff>
    </xdr:to>
    <xdr:sp macro="" textlink="">
      <xdr:nvSpPr>
        <xdr:cNvPr id="1087" name="Line 11">
          <a:extLst>
            <a:ext uri="{FF2B5EF4-FFF2-40B4-BE49-F238E27FC236}">
              <a16:creationId xmlns:a16="http://schemas.microsoft.com/office/drawing/2014/main" id="{288822AE-1B71-4536-BC28-412A3657C90C}"/>
            </a:ext>
          </a:extLst>
        </xdr:cNvPr>
        <xdr:cNvSpPr>
          <a:spLocks noChangeShapeType="1"/>
        </xdr:cNvSpPr>
      </xdr:nvSpPr>
      <xdr:spPr bwMode="auto">
        <a:xfrm>
          <a:off x="8465820" y="12485370"/>
          <a:ext cx="36576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803910</xdr:colOff>
      <xdr:row>58</xdr:row>
      <xdr:rowOff>102870</xdr:rowOff>
    </xdr:from>
    <xdr:to>
      <xdr:col>10</xdr:col>
      <xdr:colOff>224790</xdr:colOff>
      <xdr:row>58</xdr:row>
      <xdr:rowOff>102870</xdr:rowOff>
    </xdr:to>
    <xdr:sp macro="" textlink="">
      <xdr:nvSpPr>
        <xdr:cNvPr id="1088" name="Line 11">
          <a:extLst>
            <a:ext uri="{FF2B5EF4-FFF2-40B4-BE49-F238E27FC236}">
              <a16:creationId xmlns:a16="http://schemas.microsoft.com/office/drawing/2014/main" id="{4FBCF96D-D175-4EB5-BD8B-D427BE95F21B}"/>
            </a:ext>
          </a:extLst>
        </xdr:cNvPr>
        <xdr:cNvSpPr>
          <a:spLocks noChangeShapeType="1"/>
        </xdr:cNvSpPr>
      </xdr:nvSpPr>
      <xdr:spPr bwMode="auto">
        <a:xfrm>
          <a:off x="9418320" y="12485370"/>
          <a:ext cx="3619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605790</xdr:colOff>
      <xdr:row>4</xdr:row>
      <xdr:rowOff>38100</xdr:rowOff>
    </xdr:from>
    <xdr:to>
      <xdr:col>10</xdr:col>
      <xdr:colOff>952500</xdr:colOff>
      <xdr:row>6</xdr:row>
      <xdr:rowOff>95250</xdr:rowOff>
    </xdr:to>
    <xdr:sp macro="" textlink="">
      <xdr:nvSpPr>
        <xdr:cNvPr id="1089" name="AutoShape 35">
          <a:extLst>
            <a:ext uri="{FF2B5EF4-FFF2-40B4-BE49-F238E27FC236}">
              <a16:creationId xmlns:a16="http://schemas.microsoft.com/office/drawing/2014/main" id="{7BA0F0DB-4468-488E-9D40-C0A6A2A673AC}"/>
            </a:ext>
          </a:extLst>
        </xdr:cNvPr>
        <xdr:cNvSpPr>
          <a:spLocks noChangeArrowheads="1"/>
        </xdr:cNvSpPr>
      </xdr:nvSpPr>
      <xdr:spPr bwMode="auto">
        <a:xfrm>
          <a:off x="10161270" y="979170"/>
          <a:ext cx="346710" cy="426720"/>
        </a:xfrm>
        <a:prstGeom prst="downArrow">
          <a:avLst>
            <a:gd name="adj1" fmla="val 48574"/>
            <a:gd name="adj2" fmla="val 43761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137160</xdr:colOff>
      <xdr:row>4</xdr:row>
      <xdr:rowOff>38100</xdr:rowOff>
    </xdr:from>
    <xdr:to>
      <xdr:col>10</xdr:col>
      <xdr:colOff>480060</xdr:colOff>
      <xdr:row>6</xdr:row>
      <xdr:rowOff>95250</xdr:rowOff>
    </xdr:to>
    <xdr:sp macro="" textlink="">
      <xdr:nvSpPr>
        <xdr:cNvPr id="1090" name="AutoShape 36">
          <a:extLst>
            <a:ext uri="{FF2B5EF4-FFF2-40B4-BE49-F238E27FC236}">
              <a16:creationId xmlns:a16="http://schemas.microsoft.com/office/drawing/2014/main" id="{087504A4-EDDD-49D3-8C4B-3725A87E95A2}"/>
            </a:ext>
          </a:extLst>
        </xdr:cNvPr>
        <xdr:cNvSpPr>
          <a:spLocks noChangeArrowheads="1"/>
        </xdr:cNvSpPr>
      </xdr:nvSpPr>
      <xdr:spPr bwMode="auto">
        <a:xfrm>
          <a:off x="9692640" y="979170"/>
          <a:ext cx="342900" cy="426720"/>
        </a:xfrm>
        <a:prstGeom prst="downArrow">
          <a:avLst>
            <a:gd name="adj1" fmla="val 48574"/>
            <a:gd name="adj2" fmla="val 4424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%20-%20SKS\SKS%202012%20Neu-Entwicklung\SKS%20euregon%20Pr&#228;sentationsversion%202011-11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%20-%20SKS\SKS%202012%20Neu-Entwicklung\SAR%202007%20fuer%20Frau%20Hostenka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TOPs"/>
      <sheetName val="Kuchen"/>
      <sheetName val="Uebersicht"/>
      <sheetName val="Graf 1"/>
      <sheetName val="Graf 2"/>
      <sheetName val="PEP"/>
      <sheetName val="SGB V"/>
      <sheetName val="SGB XI"/>
      <sheetName val="SGB XI+++"/>
      <sheetName val="HW"/>
      <sheetName val="Kalk B"/>
      <sheetName val="Kalk C"/>
      <sheetName val="Kalk D"/>
      <sheetName val="Kalk A"/>
      <sheetName val="Kost"/>
      <sheetName val="Inv"/>
      <sheetName val="Fahrt"/>
      <sheetName val="RUECK"/>
      <sheetName val="DBR"/>
      <sheetName val="Basis"/>
      <sheetName val="Zielw"/>
      <sheetName val="10-1"/>
      <sheetName val="11-1"/>
      <sheetName val="12-1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alle 12"/>
      <sheetName val="01+1"/>
      <sheetName val="02+1"/>
      <sheetName val="03+1"/>
      <sheetName val="Lizenz"/>
      <sheetName val="Modul3"/>
      <sheetName val="Modul1"/>
      <sheetName val="Modul2"/>
      <sheetName val="Modul4"/>
      <sheetName val="Modul5"/>
      <sheetName val="Modul6"/>
      <sheetName val="Graf_1"/>
      <sheetName val="Graf_2"/>
      <sheetName val="SGB_V"/>
      <sheetName val="SGB_XI"/>
      <sheetName val="SGB_XI+++"/>
      <sheetName val="Kalk_B"/>
      <sheetName val="Kalk_C"/>
      <sheetName val="Kalk_D"/>
      <sheetName val="Kalk_A"/>
      <sheetName val="alle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4">
          <cell r="I24">
            <v>0</v>
          </cell>
          <cell r="J24">
            <v>0</v>
          </cell>
        </row>
        <row r="25">
          <cell r="I25" t="str">
            <v>- - -</v>
          </cell>
          <cell r="J25" t="str">
            <v>- - -</v>
          </cell>
        </row>
        <row r="27">
          <cell r="I27" t="str">
            <v/>
          </cell>
          <cell r="J27" t="str">
            <v/>
          </cell>
        </row>
        <row r="29">
          <cell r="I29" t="str">
            <v/>
          </cell>
          <cell r="J29" t="str">
            <v/>
          </cell>
        </row>
        <row r="33">
          <cell r="I33" t="str">
            <v/>
          </cell>
          <cell r="J33" t="str">
            <v/>
          </cell>
        </row>
        <row r="36">
          <cell r="I36">
            <v>0</v>
          </cell>
          <cell r="J36">
            <v>0</v>
          </cell>
        </row>
        <row r="37">
          <cell r="J37" t="str">
            <v>XXX</v>
          </cell>
          <cell r="L37" t="str">
            <v>XXX</v>
          </cell>
        </row>
      </sheetData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Start"/>
      <sheetName val="PLAN"/>
      <sheetName val="K+Jahr"/>
      <sheetName val="Feb"/>
      <sheetName val="Mär"/>
      <sheetName val="Apr"/>
      <sheetName val="Mai"/>
      <sheetName val="Jun"/>
      <sheetName val="Jul"/>
      <sheetName val="Aug"/>
      <sheetName val="Sep"/>
      <sheetName val="Okt"/>
      <sheetName val="Nov"/>
      <sheetName val="Dez"/>
      <sheetName val="alle 12"/>
      <sheetName val="Graf 1"/>
      <sheetName val="Graf ÜM"/>
      <sheetName val="Graf 2"/>
      <sheetName val="Graf Jahr"/>
      <sheetName val="Kalk B"/>
      <sheetName val="Kalk C"/>
      <sheetName val="Kalk D"/>
      <sheetName val="PEP"/>
      <sheetName val="Plausi"/>
      <sheetName val="SGB XI"/>
      <sheetName val="Invest"/>
      <sheetName val="SGB V"/>
      <sheetName val="Kost"/>
      <sheetName val="Fahrt"/>
      <sheetName val="Deck IST"/>
      <sheetName val="Ausw"/>
      <sheetName val="Modul3"/>
      <sheetName val="Modul1"/>
      <sheetName val="Modul2"/>
      <sheetName val="Modul4"/>
      <sheetName val="Modul5"/>
      <sheetName val="Modul6"/>
      <sheetName val="alle_12"/>
      <sheetName val="Graf_1"/>
      <sheetName val="Graf_ÜM"/>
      <sheetName val="Graf_2"/>
      <sheetName val="Graf_Jahr"/>
      <sheetName val="Kalk_B"/>
      <sheetName val="Kalk_C"/>
      <sheetName val="Kalk_D"/>
      <sheetName val="SGB_XI"/>
      <sheetName val="SGB_V"/>
      <sheetName val="Deck_IST"/>
    </sheetNames>
    <sheetDataSet>
      <sheetData sheetId="0">
        <row r="20">
          <cell r="J20">
            <v>0</v>
          </cell>
        </row>
        <row r="21">
          <cell r="I21">
            <v>0</v>
          </cell>
          <cell r="J21">
            <v>0</v>
          </cell>
        </row>
        <row r="23">
          <cell r="I23">
            <v>0</v>
          </cell>
          <cell r="J23">
            <v>0</v>
          </cell>
        </row>
        <row r="30">
          <cell r="K30" t="str">
            <v>Leitung. inkl. Erstbesuche</v>
          </cell>
        </row>
        <row r="32">
          <cell r="K32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6">
          <cell r="L46">
            <v>0</v>
          </cell>
        </row>
        <row r="47">
          <cell r="L47">
            <v>0</v>
          </cell>
        </row>
        <row r="49">
          <cell r="L49">
            <v>0</v>
          </cell>
        </row>
        <row r="70">
          <cell r="I70">
            <v>5565</v>
          </cell>
        </row>
        <row r="71">
          <cell r="I71">
            <v>0</v>
          </cell>
        </row>
        <row r="72">
          <cell r="I72">
            <v>34</v>
          </cell>
        </row>
        <row r="73">
          <cell r="I73">
            <v>-34</v>
          </cell>
        </row>
        <row r="74">
          <cell r="I74">
            <v>4</v>
          </cell>
        </row>
        <row r="95">
          <cell r="J95">
            <v>0</v>
          </cell>
        </row>
        <row r="101">
          <cell r="J101">
            <v>0</v>
          </cell>
        </row>
        <row r="102">
          <cell r="J102">
            <v>0</v>
          </cell>
        </row>
        <row r="109">
          <cell r="J10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X55"/>
  <sheetViews>
    <sheetView workbookViewId="0"/>
  </sheetViews>
  <sheetFormatPr baseColWidth="10" defaultColWidth="10.19921875" defaultRowHeight="12.75"/>
  <cols>
    <col min="1" max="1" width="3" style="5" customWidth="1"/>
    <col min="2" max="9" width="12.19921875" style="5" customWidth="1"/>
    <col min="10" max="12" width="3" style="5" customWidth="1"/>
    <col min="13" max="23" width="10.19921875" style="5"/>
    <col min="24" max="24" width="3" style="5" customWidth="1"/>
    <col min="25" max="16384" width="10.19921875" style="5"/>
  </cols>
  <sheetData>
    <row r="1" spans="1:24" ht="8.25" customHeight="1" thickTop="1">
      <c r="A1" s="75"/>
      <c r="B1" s="76"/>
      <c r="C1" s="76"/>
      <c r="D1" s="76"/>
      <c r="E1" s="76"/>
      <c r="F1" s="76"/>
      <c r="G1" s="76"/>
      <c r="H1" s="76"/>
      <c r="I1" s="76"/>
      <c r="J1" s="77"/>
      <c r="L1" s="78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80"/>
    </row>
    <row r="2" spans="1:24" ht="16.899999999999999">
      <c r="A2" s="81"/>
      <c r="B2" s="82" t="s">
        <v>42</v>
      </c>
      <c r="C2" s="83"/>
      <c r="D2" s="83"/>
      <c r="E2" s="83"/>
      <c r="F2" s="83"/>
      <c r="G2" s="83"/>
      <c r="H2" s="83"/>
      <c r="I2" s="83"/>
      <c r="J2" s="84"/>
      <c r="L2" s="85"/>
      <c r="M2" s="125" t="str">
        <f>B2</f>
        <v xml:space="preserve">Nutzungsbedingungen und Hinweise zur Anwendung der Datei </v>
      </c>
      <c r="N2" s="117"/>
      <c r="O2" s="117"/>
      <c r="P2" s="117"/>
      <c r="Q2" s="117"/>
      <c r="R2" s="117"/>
      <c r="S2" s="117"/>
      <c r="T2" s="117"/>
      <c r="U2" s="86"/>
      <c r="V2" s="86"/>
      <c r="W2" s="87"/>
      <c r="X2" s="88"/>
    </row>
    <row r="3" spans="1:24" ht="17.649999999999999">
      <c r="A3" s="81"/>
      <c r="B3" s="89" t="s">
        <v>73</v>
      </c>
      <c r="C3" s="83"/>
      <c r="D3" s="83"/>
      <c r="E3" s="83"/>
      <c r="F3" s="83"/>
      <c r="G3" s="83"/>
      <c r="H3" s="83"/>
      <c r="I3" s="83"/>
      <c r="J3" s="84"/>
      <c r="L3" s="85"/>
      <c r="M3" s="124" t="str">
        <f>B3</f>
        <v>"Klassische" Kostenstellenrechnung plus + + +</v>
      </c>
      <c r="N3" s="117"/>
      <c r="O3" s="117"/>
      <c r="P3" s="117"/>
      <c r="Q3" s="117"/>
      <c r="R3" s="117"/>
      <c r="S3" s="117"/>
      <c r="T3" s="117"/>
      <c r="U3" s="86"/>
      <c r="V3" s="86"/>
      <c r="W3" s="87"/>
      <c r="X3" s="88"/>
    </row>
    <row r="4" spans="1:24" ht="15" customHeight="1">
      <c r="A4" s="81"/>
      <c r="B4" s="82" t="s">
        <v>81</v>
      </c>
      <c r="C4" s="83"/>
      <c r="D4" s="83"/>
      <c r="E4" s="83"/>
      <c r="F4" s="83"/>
      <c r="G4" s="83"/>
      <c r="H4" s="83"/>
      <c r="I4" s="83"/>
      <c r="J4" s="84"/>
      <c r="L4" s="85"/>
      <c r="M4" s="125" t="str">
        <f>B4</f>
        <v>… auch für Palliativpflege oder Intensivpflege</v>
      </c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</row>
    <row r="5" spans="1:24" ht="15" customHeight="1">
      <c r="A5" s="81"/>
      <c r="B5" s="82" t="s">
        <v>82</v>
      </c>
      <c r="C5" s="83"/>
      <c r="D5" s="83"/>
      <c r="E5" s="83"/>
      <c r="F5" s="83"/>
      <c r="G5" s="83"/>
      <c r="H5" s="83"/>
      <c r="I5" s="83"/>
      <c r="J5" s="84"/>
      <c r="L5" s="85"/>
      <c r="M5" s="125" t="str">
        <f>B5</f>
        <v>mit drei verschiedenen Berufsgruppen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8"/>
    </row>
    <row r="6" spans="1:24" ht="15" customHeight="1">
      <c r="A6" s="81"/>
      <c r="B6" s="90"/>
      <c r="C6" s="83"/>
      <c r="D6" s="83"/>
      <c r="E6" s="83"/>
      <c r="F6" s="83"/>
      <c r="G6" s="83"/>
      <c r="H6" s="83"/>
      <c r="I6" s="83"/>
      <c r="J6" s="84"/>
      <c r="L6" s="85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8"/>
    </row>
    <row r="7" spans="1:24" s="98" customFormat="1" ht="15" customHeight="1">
      <c r="A7" s="94"/>
      <c r="B7" s="95" t="s">
        <v>65</v>
      </c>
      <c r="C7" s="96"/>
      <c r="D7" s="96"/>
      <c r="E7" s="96"/>
      <c r="F7" s="96"/>
      <c r="G7" s="96"/>
      <c r="H7" s="96"/>
      <c r="I7" s="211" t="s">
        <v>117</v>
      </c>
      <c r="J7" s="97"/>
      <c r="L7" s="99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100"/>
    </row>
    <row r="8" spans="1:24" s="98" customFormat="1" ht="15" customHeight="1">
      <c r="A8" s="94"/>
      <c r="B8" s="95" t="s">
        <v>43</v>
      </c>
      <c r="C8" s="96"/>
      <c r="D8" s="96"/>
      <c r="E8" s="96"/>
      <c r="F8" s="96"/>
      <c r="G8" s="96"/>
      <c r="H8" s="96"/>
      <c r="I8" s="212"/>
      <c r="J8" s="97"/>
      <c r="L8" s="99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100"/>
    </row>
    <row r="9" spans="1:24" s="98" customFormat="1" ht="15" customHeight="1">
      <c r="A9" s="94"/>
      <c r="B9" s="95" t="s">
        <v>74</v>
      </c>
      <c r="C9" s="96"/>
      <c r="D9" s="96"/>
      <c r="E9" s="96"/>
      <c r="F9" s="96"/>
      <c r="G9" s="96"/>
      <c r="H9" s="96"/>
      <c r="I9" s="96"/>
      <c r="J9" s="97"/>
      <c r="L9" s="99"/>
      <c r="M9" s="213" t="s">
        <v>68</v>
      </c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100"/>
    </row>
    <row r="10" spans="1:24" s="98" customFormat="1" ht="15" customHeight="1">
      <c r="A10" s="94"/>
      <c r="B10" s="101" t="s">
        <v>75</v>
      </c>
      <c r="C10" s="96"/>
      <c r="D10" s="96"/>
      <c r="E10" s="96"/>
      <c r="F10" s="96"/>
      <c r="G10" s="96"/>
      <c r="H10" s="96"/>
      <c r="I10" s="96"/>
      <c r="J10" s="97"/>
      <c r="L10" s="99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100"/>
    </row>
    <row r="11" spans="1:24" s="98" customFormat="1" ht="15" customHeight="1">
      <c r="A11" s="94"/>
      <c r="B11" s="101" t="s">
        <v>76</v>
      </c>
      <c r="C11" s="96"/>
      <c r="D11" s="96"/>
      <c r="E11" s="96"/>
      <c r="F11" s="96"/>
      <c r="G11" s="96"/>
      <c r="H11" s="96"/>
      <c r="I11" s="96"/>
      <c r="J11" s="97"/>
      <c r="L11" s="99"/>
      <c r="M11" s="113" t="s">
        <v>44</v>
      </c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100"/>
    </row>
    <row r="12" spans="1:24" s="98" customFormat="1" ht="15" customHeight="1">
      <c r="A12" s="94"/>
      <c r="B12" s="101" t="s">
        <v>77</v>
      </c>
      <c r="C12" s="96"/>
      <c r="D12" s="96"/>
      <c r="E12" s="96"/>
      <c r="F12" s="96"/>
      <c r="G12" s="96"/>
      <c r="H12" s="96"/>
      <c r="I12" s="96"/>
      <c r="J12" s="97"/>
      <c r="L12" s="99"/>
      <c r="M12" s="95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100"/>
    </row>
    <row r="13" spans="1:24" s="98" customFormat="1" ht="15" customHeight="1">
      <c r="A13" s="94"/>
      <c r="B13" s="95" t="s">
        <v>45</v>
      </c>
      <c r="C13" s="96"/>
      <c r="D13" s="96"/>
      <c r="E13" s="96"/>
      <c r="F13" s="96"/>
      <c r="G13" s="96"/>
      <c r="H13" s="96"/>
      <c r="I13" s="96"/>
      <c r="J13" s="97"/>
      <c r="L13" s="99"/>
      <c r="M13" s="95" t="s">
        <v>106</v>
      </c>
      <c r="N13" s="92"/>
      <c r="O13" s="92"/>
      <c r="P13" s="92"/>
      <c r="Q13" s="92"/>
      <c r="R13" s="92"/>
      <c r="S13" s="92"/>
      <c r="T13" s="92"/>
      <c r="U13" s="92"/>
      <c r="V13" s="92"/>
      <c r="W13" s="91"/>
      <c r="X13" s="100"/>
    </row>
    <row r="14" spans="1:24" s="98" customFormat="1" ht="15" customHeight="1">
      <c r="A14" s="94"/>
      <c r="B14" s="95" t="s">
        <v>66</v>
      </c>
      <c r="C14" s="96"/>
      <c r="D14" s="96"/>
      <c r="E14" s="96"/>
      <c r="F14" s="96"/>
      <c r="G14" s="96"/>
      <c r="H14" s="96"/>
      <c r="I14" s="96"/>
      <c r="J14" s="97"/>
      <c r="L14" s="99"/>
      <c r="M14" s="95" t="s">
        <v>98</v>
      </c>
      <c r="N14" s="93"/>
      <c r="O14" s="93"/>
      <c r="P14" s="93"/>
      <c r="Q14" s="93"/>
      <c r="R14" s="93"/>
      <c r="S14" s="93"/>
      <c r="T14" s="93"/>
      <c r="U14" s="93"/>
      <c r="V14" s="93"/>
      <c r="W14" s="91"/>
      <c r="X14" s="100"/>
    </row>
    <row r="15" spans="1:24" s="98" customFormat="1" ht="15" customHeight="1">
      <c r="A15" s="94"/>
      <c r="B15" s="102" t="s">
        <v>67</v>
      </c>
      <c r="C15" s="96"/>
      <c r="D15" s="96"/>
      <c r="E15" s="96"/>
      <c r="F15" s="96"/>
      <c r="G15" s="96"/>
      <c r="H15" s="96"/>
      <c r="I15" s="96"/>
      <c r="J15" s="97"/>
      <c r="L15" s="99"/>
      <c r="M15" s="95" t="s">
        <v>99</v>
      </c>
      <c r="N15" s="93"/>
      <c r="O15" s="93"/>
      <c r="P15" s="93"/>
      <c r="Q15" s="93"/>
      <c r="R15" s="93"/>
      <c r="S15" s="93"/>
      <c r="T15" s="93"/>
      <c r="U15" s="93"/>
      <c r="V15" s="93"/>
      <c r="W15" s="91"/>
      <c r="X15" s="100"/>
    </row>
    <row r="16" spans="1:24" s="98" customFormat="1" ht="15" customHeight="1">
      <c r="A16" s="94"/>
      <c r="B16" s="95" t="s">
        <v>72</v>
      </c>
      <c r="C16" s="96"/>
      <c r="D16" s="96"/>
      <c r="E16" s="96"/>
      <c r="F16" s="96"/>
      <c r="G16" s="96"/>
      <c r="H16" s="96"/>
      <c r="I16" s="96"/>
      <c r="J16" s="97"/>
      <c r="L16" s="99"/>
      <c r="M16" s="95" t="s">
        <v>100</v>
      </c>
      <c r="N16" s="93"/>
      <c r="O16" s="93"/>
      <c r="P16" s="93"/>
      <c r="Q16" s="93"/>
      <c r="R16" s="93"/>
      <c r="S16" s="93"/>
      <c r="T16" s="93"/>
      <c r="U16" s="93"/>
      <c r="V16" s="93"/>
      <c r="W16" s="91"/>
      <c r="X16" s="100"/>
    </row>
    <row r="17" spans="1:24" s="98" customFormat="1" ht="15" customHeight="1">
      <c r="A17" s="94"/>
      <c r="B17" s="102" t="s">
        <v>46</v>
      </c>
      <c r="C17" s="96"/>
      <c r="D17" s="96"/>
      <c r="E17" s="96"/>
      <c r="F17" s="96"/>
      <c r="G17" s="96"/>
      <c r="H17" s="96"/>
      <c r="I17" s="96"/>
      <c r="J17" s="97"/>
      <c r="L17" s="99"/>
      <c r="M17" s="95" t="s">
        <v>102</v>
      </c>
      <c r="N17" s="93"/>
      <c r="O17" s="93"/>
      <c r="P17" s="93"/>
      <c r="Q17" s="93"/>
      <c r="R17" s="93"/>
      <c r="S17" s="93"/>
      <c r="T17" s="93"/>
      <c r="U17" s="93"/>
      <c r="V17" s="93"/>
      <c r="W17" s="91"/>
      <c r="X17" s="100"/>
    </row>
    <row r="18" spans="1:24" s="98" customFormat="1" ht="15" customHeight="1">
      <c r="A18" s="94"/>
      <c r="B18" s="102" t="s">
        <v>47</v>
      </c>
      <c r="C18" s="96"/>
      <c r="D18" s="96"/>
      <c r="E18" s="96"/>
      <c r="F18" s="96"/>
      <c r="G18" s="96"/>
      <c r="H18" s="96"/>
      <c r="I18" s="96"/>
      <c r="J18" s="97"/>
      <c r="L18" s="99"/>
      <c r="M18" s="95" t="s">
        <v>103</v>
      </c>
      <c r="N18" s="93"/>
      <c r="O18" s="93"/>
      <c r="P18" s="93"/>
      <c r="Q18" s="93"/>
      <c r="R18" s="93"/>
      <c r="S18" s="93"/>
      <c r="T18" s="93"/>
      <c r="U18" s="93"/>
      <c r="V18" s="93"/>
      <c r="W18" s="91"/>
      <c r="X18" s="100"/>
    </row>
    <row r="19" spans="1:24" s="98" customFormat="1" ht="15" customHeight="1">
      <c r="A19" s="94"/>
      <c r="B19" s="95" t="s">
        <v>48</v>
      </c>
      <c r="C19" s="96"/>
      <c r="D19" s="96"/>
      <c r="E19" s="96"/>
      <c r="F19" s="96"/>
      <c r="G19" s="96"/>
      <c r="H19" s="96"/>
      <c r="I19" s="96"/>
      <c r="J19" s="97"/>
      <c r="L19" s="99"/>
      <c r="M19" s="95" t="s">
        <v>104</v>
      </c>
      <c r="N19" s="93"/>
      <c r="O19" s="93"/>
      <c r="P19" s="93"/>
      <c r="Q19" s="93"/>
      <c r="R19" s="93"/>
      <c r="S19" s="93"/>
      <c r="T19" s="93"/>
      <c r="U19" s="93"/>
      <c r="V19" s="93"/>
      <c r="W19" s="91"/>
      <c r="X19" s="100"/>
    </row>
    <row r="20" spans="1:24" s="98" customFormat="1" ht="15" customHeight="1">
      <c r="A20" s="94"/>
      <c r="B20" s="95" t="s">
        <v>49</v>
      </c>
      <c r="C20" s="96"/>
      <c r="D20" s="96"/>
      <c r="E20" s="96"/>
      <c r="F20" s="96"/>
      <c r="G20" s="96"/>
      <c r="H20" s="96"/>
      <c r="I20" s="96"/>
      <c r="J20" s="97"/>
      <c r="L20" s="99"/>
      <c r="M20" s="114"/>
      <c r="N20" s="93"/>
      <c r="O20" s="93"/>
      <c r="P20" s="93"/>
      <c r="Q20" s="93"/>
      <c r="R20" s="93"/>
      <c r="S20" s="93"/>
      <c r="T20" s="93"/>
      <c r="U20" s="93"/>
      <c r="V20" s="93"/>
      <c r="W20" s="91"/>
      <c r="X20" s="100"/>
    </row>
    <row r="21" spans="1:24" s="98" customFormat="1" ht="15" customHeight="1">
      <c r="A21" s="94"/>
      <c r="B21" s="95" t="s">
        <v>50</v>
      </c>
      <c r="C21" s="96"/>
      <c r="D21" s="96"/>
      <c r="E21" s="96"/>
      <c r="F21" s="96"/>
      <c r="G21" s="96"/>
      <c r="H21" s="96"/>
      <c r="I21" s="96"/>
      <c r="J21" s="97"/>
      <c r="L21" s="99"/>
      <c r="M21" s="95"/>
      <c r="N21" s="93"/>
      <c r="O21" s="93"/>
      <c r="P21" s="93"/>
      <c r="Q21" s="93"/>
      <c r="R21" s="93"/>
      <c r="S21" s="93"/>
      <c r="T21" s="93"/>
      <c r="U21" s="93"/>
      <c r="V21" s="93"/>
      <c r="W21" s="91"/>
      <c r="X21" s="100"/>
    </row>
    <row r="22" spans="1:24" s="98" customFormat="1" ht="15" customHeight="1">
      <c r="A22" s="94"/>
      <c r="B22" s="95" t="s">
        <v>30</v>
      </c>
      <c r="C22" s="96"/>
      <c r="D22" s="96"/>
      <c r="E22" s="96"/>
      <c r="F22" s="96"/>
      <c r="G22" s="96"/>
      <c r="H22" s="96"/>
      <c r="I22" s="96"/>
      <c r="J22" s="97"/>
      <c r="L22" s="99"/>
      <c r="M22" s="95" t="s">
        <v>105</v>
      </c>
      <c r="N22" s="93"/>
      <c r="O22" s="93"/>
      <c r="P22" s="93"/>
      <c r="Q22" s="93"/>
      <c r="R22" s="93"/>
      <c r="S22" s="93"/>
      <c r="T22" s="93"/>
      <c r="U22" s="93"/>
      <c r="V22" s="93"/>
      <c r="W22" s="91"/>
      <c r="X22" s="100"/>
    </row>
    <row r="23" spans="1:24" s="98" customFormat="1" ht="15" customHeight="1">
      <c r="A23" s="94"/>
      <c r="B23" s="95" t="s">
        <v>51</v>
      </c>
      <c r="C23" s="96"/>
      <c r="D23" s="96"/>
      <c r="E23" s="96"/>
      <c r="F23" s="96"/>
      <c r="G23" s="96"/>
      <c r="H23" s="96"/>
      <c r="I23" s="96"/>
      <c r="J23" s="97"/>
      <c r="L23" s="99"/>
      <c r="M23" s="95" t="s">
        <v>101</v>
      </c>
      <c r="N23" s="92"/>
      <c r="O23" s="92"/>
      <c r="P23" s="92"/>
      <c r="Q23" s="92"/>
      <c r="R23" s="92"/>
      <c r="S23" s="92"/>
      <c r="T23" s="92"/>
      <c r="U23" s="92"/>
      <c r="V23" s="92"/>
      <c r="W23" s="91"/>
      <c r="X23" s="100"/>
    </row>
    <row r="24" spans="1:24" s="98" customFormat="1" ht="15" customHeight="1">
      <c r="A24" s="94"/>
      <c r="B24" s="95"/>
      <c r="C24" s="96"/>
      <c r="D24" s="96"/>
      <c r="E24" s="96"/>
      <c r="F24" s="96"/>
      <c r="G24" s="96"/>
      <c r="H24" s="96"/>
      <c r="I24" s="96"/>
      <c r="J24" s="97"/>
      <c r="L24" s="99"/>
      <c r="M24" s="95" t="s">
        <v>69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100"/>
    </row>
    <row r="25" spans="1:24" s="98" customFormat="1" ht="15" customHeight="1">
      <c r="A25" s="94"/>
      <c r="B25" s="118" t="s">
        <v>71</v>
      </c>
      <c r="C25" s="119"/>
      <c r="D25" s="119"/>
      <c r="E25" s="119"/>
      <c r="F25" s="119"/>
      <c r="G25" s="119"/>
      <c r="H25" s="119"/>
      <c r="I25" s="120"/>
      <c r="J25" s="97"/>
      <c r="L25" s="99"/>
      <c r="M25" s="95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100"/>
    </row>
    <row r="26" spans="1:24" s="98" customFormat="1" ht="15" customHeight="1">
      <c r="A26" s="94"/>
      <c r="B26" s="121" t="s">
        <v>78</v>
      </c>
      <c r="C26" s="119"/>
      <c r="D26" s="119"/>
      <c r="E26" s="119"/>
      <c r="F26" s="119"/>
      <c r="G26" s="119"/>
      <c r="H26" s="119"/>
      <c r="I26" s="120"/>
      <c r="J26" s="97"/>
      <c r="L26" s="99"/>
      <c r="M26" s="95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100"/>
    </row>
    <row r="27" spans="1:24" s="98" customFormat="1" ht="15" customHeight="1">
      <c r="A27" s="94"/>
      <c r="B27" s="121" t="s">
        <v>79</v>
      </c>
      <c r="C27" s="119"/>
      <c r="D27" s="119"/>
      <c r="E27" s="119"/>
      <c r="F27" s="119"/>
      <c r="G27" s="119"/>
      <c r="H27" s="119"/>
      <c r="I27" s="120"/>
      <c r="J27" s="97"/>
      <c r="L27" s="99"/>
      <c r="M27" s="95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100"/>
    </row>
    <row r="28" spans="1:24" s="98" customFormat="1" ht="15" customHeight="1">
      <c r="A28" s="94"/>
      <c r="B28" s="121" t="s">
        <v>80</v>
      </c>
      <c r="C28" s="119"/>
      <c r="D28" s="119"/>
      <c r="E28" s="119"/>
      <c r="F28" s="119"/>
      <c r="G28" s="119"/>
      <c r="H28" s="119"/>
      <c r="I28" s="120"/>
      <c r="J28" s="97"/>
      <c r="L28" s="99"/>
      <c r="M28" s="95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100"/>
    </row>
    <row r="29" spans="1:24" s="98" customFormat="1" ht="15" customHeight="1">
      <c r="A29" s="94"/>
      <c r="B29" s="122" t="s">
        <v>52</v>
      </c>
      <c r="C29" s="120"/>
      <c r="D29" s="120"/>
      <c r="E29" s="120"/>
      <c r="F29" s="120"/>
      <c r="G29" s="120"/>
      <c r="H29" s="120"/>
      <c r="I29" s="120"/>
      <c r="J29" s="97"/>
      <c r="L29" s="99"/>
      <c r="M29" s="95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100"/>
    </row>
    <row r="30" spans="1:24" s="98" customFormat="1" ht="15" customHeight="1">
      <c r="A30" s="94"/>
      <c r="B30" s="123" t="s">
        <v>70</v>
      </c>
      <c r="C30" s="120"/>
      <c r="D30" s="120"/>
      <c r="E30" s="120"/>
      <c r="F30" s="120"/>
      <c r="G30" s="120"/>
      <c r="H30" s="120"/>
      <c r="I30" s="120"/>
      <c r="J30" s="97"/>
      <c r="L30" s="99"/>
      <c r="M30" s="95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100"/>
    </row>
    <row r="31" spans="1:24" s="98" customFormat="1" ht="15" customHeight="1">
      <c r="A31" s="94"/>
      <c r="B31" s="101"/>
      <c r="C31" s="96"/>
      <c r="D31" s="96"/>
      <c r="E31" s="96"/>
      <c r="F31" s="96"/>
      <c r="G31" s="96"/>
      <c r="H31" s="96"/>
      <c r="I31" s="96"/>
      <c r="J31" s="97"/>
      <c r="L31" s="99"/>
      <c r="M31" s="96" t="str">
        <f>B48</f>
        <v xml:space="preserve">© 1995 - 2024 Thomas Sießegger </v>
      </c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100"/>
    </row>
    <row r="32" spans="1:24" s="98" customFormat="1" ht="15" customHeight="1">
      <c r="A32" s="94"/>
      <c r="B32" s="103" t="s">
        <v>53</v>
      </c>
      <c r="C32" s="96"/>
      <c r="D32" s="96"/>
      <c r="E32" s="96"/>
      <c r="F32" s="96"/>
      <c r="G32" s="96"/>
      <c r="H32" s="96"/>
      <c r="I32" s="96"/>
      <c r="J32" s="97"/>
      <c r="L32" s="99"/>
      <c r="M32" s="96" t="str">
        <f t="shared" ref="M32:M34" si="0">B49</f>
        <v>Ottenser Hauptstraße 14, 22765 Hamburg</v>
      </c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100"/>
    </row>
    <row r="33" spans="1:24" s="98" customFormat="1" ht="15" customHeight="1">
      <c r="A33" s="94"/>
      <c r="B33" s="104" t="s">
        <v>54</v>
      </c>
      <c r="C33" s="96"/>
      <c r="D33" s="96"/>
      <c r="E33" s="96"/>
      <c r="F33" s="96"/>
      <c r="G33" s="96"/>
      <c r="H33" s="96"/>
      <c r="I33" s="96"/>
      <c r="J33" s="97"/>
      <c r="L33" s="99"/>
      <c r="M33" s="96" t="str">
        <f t="shared" si="0"/>
        <v>Tel.: 040/39905902, Fax: 040/39905916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100"/>
    </row>
    <row r="34" spans="1:24" s="98" customFormat="1" ht="15" customHeight="1">
      <c r="A34" s="94"/>
      <c r="B34" s="104" t="s">
        <v>55</v>
      </c>
      <c r="C34" s="96"/>
      <c r="D34" s="96"/>
      <c r="E34" s="96"/>
      <c r="F34" s="96"/>
      <c r="G34" s="96"/>
      <c r="H34" s="96"/>
      <c r="I34" s="96"/>
      <c r="J34" s="97"/>
      <c r="L34" s="99"/>
      <c r="M34" s="96" t="str">
        <f t="shared" si="0"/>
        <v xml:space="preserve">eMail: kostenstellen@siessegger.de </v>
      </c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100"/>
    </row>
    <row r="35" spans="1:24" s="98" customFormat="1" ht="15" customHeight="1" thickBot="1">
      <c r="A35" s="94"/>
      <c r="B35" s="104" t="s">
        <v>56</v>
      </c>
      <c r="C35" s="96"/>
      <c r="D35" s="96"/>
      <c r="E35" s="96"/>
      <c r="F35" s="96"/>
      <c r="G35" s="96"/>
      <c r="H35" s="96"/>
      <c r="I35" s="96"/>
      <c r="J35" s="97"/>
      <c r="L35" s="105"/>
      <c r="M35" s="106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8"/>
    </row>
    <row r="36" spans="1:24" s="98" customFormat="1" ht="15" customHeight="1" thickTop="1">
      <c r="A36" s="94"/>
      <c r="B36" s="104" t="s">
        <v>57</v>
      </c>
      <c r="C36" s="96"/>
      <c r="D36" s="96"/>
      <c r="E36" s="96"/>
      <c r="F36" s="96"/>
      <c r="G36" s="96"/>
      <c r="H36" s="96"/>
      <c r="I36" s="96"/>
      <c r="J36" s="97"/>
    </row>
    <row r="37" spans="1:24" s="98" customFormat="1" ht="15" customHeight="1">
      <c r="A37" s="94"/>
      <c r="B37" s="104" t="s">
        <v>58</v>
      </c>
      <c r="C37" s="96"/>
      <c r="D37" s="96"/>
      <c r="E37" s="96"/>
      <c r="F37" s="96"/>
      <c r="G37" s="96"/>
      <c r="H37" s="96"/>
      <c r="I37" s="96"/>
      <c r="J37" s="97"/>
    </row>
    <row r="38" spans="1:24" s="98" customFormat="1" ht="15" customHeight="1">
      <c r="A38" s="94"/>
      <c r="B38" s="104" t="s">
        <v>59</v>
      </c>
      <c r="C38" s="96"/>
      <c r="D38" s="96"/>
      <c r="E38" s="96"/>
      <c r="F38" s="96"/>
      <c r="G38" s="96"/>
      <c r="H38" s="96"/>
      <c r="I38" s="96"/>
      <c r="J38" s="97"/>
    </row>
    <row r="39" spans="1:24" s="98" customFormat="1" ht="15" customHeight="1">
      <c r="A39" s="94"/>
      <c r="B39" s="104"/>
      <c r="C39" s="96"/>
      <c r="D39" s="96"/>
      <c r="E39" s="96"/>
      <c r="F39" s="96"/>
      <c r="G39" s="96"/>
      <c r="H39" s="96"/>
      <c r="I39" s="96"/>
      <c r="J39" s="97"/>
    </row>
    <row r="40" spans="1:24" s="98" customFormat="1" ht="15" customHeight="1">
      <c r="A40" s="94"/>
      <c r="B40" s="95" t="s">
        <v>60</v>
      </c>
      <c r="C40" s="96"/>
      <c r="D40" s="96"/>
      <c r="E40" s="96"/>
      <c r="F40" s="96"/>
      <c r="G40" s="96"/>
      <c r="H40" s="96"/>
      <c r="I40" s="96"/>
      <c r="J40" s="97"/>
    </row>
    <row r="41" spans="1:24" s="98" customFormat="1" ht="15" customHeight="1">
      <c r="A41" s="94"/>
      <c r="B41" s="95" t="s">
        <v>61</v>
      </c>
      <c r="C41" s="96"/>
      <c r="D41" s="96"/>
      <c r="E41" s="96"/>
      <c r="F41" s="96"/>
      <c r="G41" s="96"/>
      <c r="H41" s="96"/>
      <c r="I41" s="96"/>
      <c r="J41" s="97"/>
    </row>
    <row r="42" spans="1:24" s="98" customFormat="1" ht="15" customHeight="1">
      <c r="A42" s="94"/>
      <c r="B42" s="95" t="s">
        <v>31</v>
      </c>
      <c r="C42" s="96"/>
      <c r="D42" s="96"/>
      <c r="E42" s="96"/>
      <c r="F42" s="96"/>
      <c r="G42" s="96"/>
      <c r="H42" s="96"/>
      <c r="I42" s="96"/>
      <c r="J42" s="97"/>
    </row>
    <row r="43" spans="1:24" s="98" customFormat="1" ht="15" customHeight="1">
      <c r="A43" s="94"/>
      <c r="B43" s="95" t="s">
        <v>32</v>
      </c>
      <c r="C43" s="96"/>
      <c r="D43" s="96"/>
      <c r="E43" s="96"/>
      <c r="F43" s="96"/>
      <c r="G43" s="96"/>
      <c r="H43" s="96"/>
      <c r="I43" s="96"/>
      <c r="J43" s="97"/>
    </row>
    <row r="44" spans="1:24" s="98" customFormat="1" ht="15" customHeight="1">
      <c r="A44" s="94"/>
      <c r="B44" s="95" t="s">
        <v>62</v>
      </c>
      <c r="C44" s="96"/>
      <c r="D44" s="96"/>
      <c r="E44" s="96"/>
      <c r="F44" s="96"/>
      <c r="G44" s="96"/>
      <c r="H44" s="96"/>
      <c r="I44" s="96"/>
      <c r="J44" s="97"/>
    </row>
    <row r="45" spans="1:24" s="98" customFormat="1" ht="15" customHeight="1">
      <c r="A45" s="94"/>
      <c r="B45" s="109" t="s">
        <v>63</v>
      </c>
      <c r="C45" s="96"/>
      <c r="D45" s="96"/>
      <c r="E45" s="96"/>
      <c r="F45" s="96"/>
      <c r="G45" s="96"/>
      <c r="H45" s="96"/>
      <c r="I45" s="96"/>
      <c r="J45" s="97"/>
    </row>
    <row r="46" spans="1:24" s="98" customFormat="1" ht="15" customHeight="1">
      <c r="A46" s="94"/>
      <c r="B46" s="109" t="s">
        <v>64</v>
      </c>
      <c r="C46" s="96"/>
      <c r="D46" s="96"/>
      <c r="E46" s="96"/>
      <c r="F46" s="96"/>
      <c r="G46" s="96"/>
      <c r="H46" s="96"/>
      <c r="I46" s="96"/>
      <c r="J46" s="97"/>
    </row>
    <row r="47" spans="1:24" s="98" customFormat="1" ht="15" customHeight="1">
      <c r="A47" s="94"/>
      <c r="B47" s="95"/>
      <c r="C47" s="96"/>
      <c r="D47" s="96"/>
      <c r="E47" s="96"/>
      <c r="F47" s="96"/>
      <c r="G47" s="96"/>
      <c r="H47" s="96"/>
      <c r="I47" s="96"/>
      <c r="J47" s="97"/>
    </row>
    <row r="48" spans="1:24" s="98" customFormat="1" ht="15" customHeight="1">
      <c r="A48" s="94"/>
      <c r="B48" s="208" t="s">
        <v>121</v>
      </c>
      <c r="C48" s="96"/>
      <c r="D48" s="96"/>
      <c r="E48" s="96"/>
      <c r="F48" s="96"/>
      <c r="G48" s="96"/>
      <c r="H48" s="96"/>
      <c r="I48" s="96"/>
      <c r="J48" s="97"/>
    </row>
    <row r="49" spans="1:10" s="98" customFormat="1" ht="15" customHeight="1">
      <c r="A49" s="94"/>
      <c r="B49" s="208" t="s">
        <v>108</v>
      </c>
      <c r="C49" s="96"/>
      <c r="D49" s="96"/>
      <c r="E49" s="96"/>
      <c r="F49" s="96"/>
      <c r="G49" s="96"/>
      <c r="H49" s="96"/>
      <c r="I49" s="96"/>
      <c r="J49" s="97"/>
    </row>
    <row r="50" spans="1:10" s="98" customFormat="1" ht="15" customHeight="1">
      <c r="A50" s="94"/>
      <c r="B50" s="208" t="s">
        <v>109</v>
      </c>
      <c r="C50" s="96"/>
      <c r="D50" s="96"/>
      <c r="E50" s="96"/>
      <c r="F50" s="96"/>
      <c r="G50" s="96"/>
      <c r="H50" s="96"/>
      <c r="I50" s="96"/>
      <c r="J50" s="97"/>
    </row>
    <row r="51" spans="1:10" s="98" customFormat="1">
      <c r="A51" s="94"/>
      <c r="B51" s="96" t="s">
        <v>33</v>
      </c>
      <c r="C51" s="96"/>
      <c r="D51" s="96"/>
      <c r="E51" s="96"/>
      <c r="F51" s="96"/>
      <c r="G51" s="96"/>
      <c r="H51" s="96"/>
      <c r="I51" s="96"/>
      <c r="J51" s="97"/>
    </row>
    <row r="52" spans="1:10" s="98" customFormat="1" ht="13.15" thickBot="1">
      <c r="A52" s="110"/>
      <c r="B52" s="111"/>
      <c r="C52" s="111"/>
      <c r="D52" s="111"/>
      <c r="E52" s="111"/>
      <c r="F52" s="111"/>
      <c r="G52" s="111"/>
      <c r="H52" s="111"/>
      <c r="I52" s="111"/>
      <c r="J52" s="112"/>
    </row>
    <row r="53" spans="1:10" s="98" customFormat="1" ht="13.15" thickTop="1">
      <c r="B53" s="5"/>
      <c r="C53" s="5"/>
      <c r="D53" s="5"/>
      <c r="E53" s="5"/>
      <c r="F53" s="5"/>
      <c r="G53" s="5"/>
      <c r="H53" s="5"/>
      <c r="I53" s="5"/>
      <c r="J53" s="5"/>
    </row>
    <row r="54" spans="1:10" s="98" customFormat="1"/>
    <row r="55" spans="1:10" s="98" customFormat="1" ht="8.25" customHeight="1">
      <c r="A55" s="5"/>
    </row>
  </sheetData>
  <sheetProtection algorithmName="SHA-512" hashValue="c71KecB3Esn4pTm2J426w9ysbVwAw0xUBcxEW+jQ2GTtz73arS0E5eVUg9QnLxRCdI4dILGmVNJ6SrmvcXQHYw==" saltValue="QxB4RjEnWNWYWJTYZkd1gw==" spinCount="100000" sheet="1" objects="1" scenarios="1" insertHyperlinks="0"/>
  <mergeCells count="2">
    <mergeCell ref="I7:I8"/>
    <mergeCell ref="M9:W10"/>
  </mergeCells>
  <phoneticPr fontId="35" type="noConversion"/>
  <pageMargins left="0.59055118110236227" right="0.59055118110236227" top="0.59055118110236227" bottom="0.59055118110236227" header="0.39370078740157483" footer="0.39370078740157483"/>
  <pageSetup paperSize="9" scale="60" orientation="landscape" r:id="rId1"/>
  <headerFooter alignWithMargins="0">
    <oddHeader>&amp;L&amp;8Datei: &amp;F, Mappe: &amp;A</oddHeader>
    <oddFooter xml:space="preserve">&amp;L&amp;8© 1995 - 2016 Thomas Sießegger
eMail: kostenstellen@siessegger.de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6"/>
  <sheetViews>
    <sheetView tabSelected="1" zoomScale="115" zoomScaleNormal="115" workbookViewId="0"/>
  </sheetViews>
  <sheetFormatPr baseColWidth="10" defaultColWidth="11.46484375" defaultRowHeight="12.75"/>
  <cols>
    <col min="1" max="1" width="1.796875" style="6" customWidth="1"/>
    <col min="2" max="2" width="5.796875" style="6" customWidth="1"/>
    <col min="3" max="3" width="27.19921875" customWidth="1"/>
    <col min="4" max="4" width="22.19921875" customWidth="1"/>
    <col min="5" max="10" width="13.796875" customWidth="1"/>
    <col min="11" max="11" width="15.796875" customWidth="1"/>
    <col min="12" max="12" width="1.796875" style="6" customWidth="1"/>
    <col min="13" max="17" width="11.46484375" style="6"/>
  </cols>
  <sheetData>
    <row r="1" spans="2:13">
      <c r="C1" s="6"/>
      <c r="D1" s="6"/>
      <c r="E1" s="6"/>
      <c r="F1" s="6"/>
      <c r="G1" s="6"/>
      <c r="H1" s="6"/>
      <c r="I1" s="6"/>
      <c r="J1" s="215" t="s">
        <v>97</v>
      </c>
      <c r="K1" s="215"/>
    </row>
    <row r="2" spans="2:13" ht="23.25" customHeight="1">
      <c r="B2" s="116" t="s">
        <v>40</v>
      </c>
      <c r="C2" s="116"/>
      <c r="D2" s="116"/>
      <c r="E2" s="116"/>
      <c r="F2" s="116"/>
      <c r="G2" s="116"/>
      <c r="H2" s="116"/>
      <c r="I2" s="116"/>
      <c r="J2" s="215"/>
      <c r="K2" s="215"/>
    </row>
    <row r="3" spans="2:13" ht="23.25" customHeight="1">
      <c r="B3" s="189" t="s">
        <v>84</v>
      </c>
      <c r="C3" s="7"/>
      <c r="D3" s="8"/>
      <c r="E3" s="9"/>
      <c r="F3" s="6"/>
      <c r="G3" s="6"/>
      <c r="H3" s="6"/>
      <c r="I3" s="6"/>
      <c r="J3" s="215"/>
      <c r="K3" s="215"/>
    </row>
    <row r="4" spans="2:13" ht="15.75" customHeight="1">
      <c r="B4" s="188" t="s">
        <v>116</v>
      </c>
      <c r="C4" s="7"/>
      <c r="D4" s="8"/>
      <c r="E4" s="9"/>
      <c r="F4" s="6"/>
      <c r="G4" s="6"/>
      <c r="H4" s="6"/>
      <c r="I4" s="6"/>
      <c r="J4" s="215"/>
      <c r="K4" s="215"/>
    </row>
    <row r="5" spans="2:13" ht="15.75" customHeight="1">
      <c r="C5" s="214" t="s">
        <v>89</v>
      </c>
      <c r="D5" s="214" t="s">
        <v>88</v>
      </c>
      <c r="E5" s="214" t="s">
        <v>90</v>
      </c>
      <c r="F5" s="214" t="s">
        <v>91</v>
      </c>
      <c r="G5" s="214" t="s">
        <v>92</v>
      </c>
      <c r="H5" s="214" t="s">
        <v>93</v>
      </c>
      <c r="I5" s="214" t="s">
        <v>94</v>
      </c>
      <c r="J5" s="214" t="s">
        <v>95</v>
      </c>
      <c r="K5" s="214" t="s">
        <v>96</v>
      </c>
    </row>
    <row r="6" spans="2:13" ht="13.5" customHeight="1" thickBot="1">
      <c r="C6" s="214"/>
      <c r="D6" s="214"/>
      <c r="E6" s="214"/>
      <c r="F6" s="214"/>
      <c r="G6" s="214"/>
      <c r="H6" s="214"/>
      <c r="I6" s="214"/>
      <c r="J6" s="214"/>
      <c r="K6" s="214"/>
    </row>
    <row r="7" spans="2:13" ht="18" customHeight="1" thickBot="1">
      <c r="B7" s="229" t="s">
        <v>0</v>
      </c>
      <c r="C7" s="229"/>
      <c r="D7" s="230"/>
      <c r="E7" s="236" t="s">
        <v>114</v>
      </c>
      <c r="F7" s="227" t="s">
        <v>115</v>
      </c>
      <c r="G7" s="231" t="s">
        <v>119</v>
      </c>
      <c r="H7" s="232"/>
      <c r="I7" s="232"/>
      <c r="J7" s="233"/>
      <c r="K7" s="195"/>
    </row>
    <row r="8" spans="2:13" ht="12.75" customHeight="1" thickBot="1">
      <c r="B8" s="229"/>
      <c r="C8" s="229"/>
      <c r="D8" s="230"/>
      <c r="E8" s="237"/>
      <c r="F8" s="228"/>
      <c r="G8" s="192" t="s">
        <v>20</v>
      </c>
      <c r="H8" s="151" t="s">
        <v>20</v>
      </c>
      <c r="I8" s="152" t="s">
        <v>20</v>
      </c>
      <c r="J8" s="153" t="s">
        <v>20</v>
      </c>
      <c r="K8" s="171" t="s">
        <v>20</v>
      </c>
    </row>
    <row r="9" spans="2:13">
      <c r="C9" s="6"/>
      <c r="D9" s="234" t="s">
        <v>1</v>
      </c>
      <c r="E9" s="201" t="s">
        <v>5</v>
      </c>
      <c r="F9" s="11" t="s">
        <v>4</v>
      </c>
      <c r="G9" s="265" t="s">
        <v>23</v>
      </c>
      <c r="H9" s="263" t="s">
        <v>2</v>
      </c>
      <c r="I9" s="267" t="s">
        <v>39</v>
      </c>
      <c r="J9" s="221" t="s">
        <v>18</v>
      </c>
      <c r="K9" s="256" t="s">
        <v>120</v>
      </c>
    </row>
    <row r="10" spans="2:13" ht="15.4" thickBot="1">
      <c r="C10" s="30" t="s">
        <v>15</v>
      </c>
      <c r="D10" s="235"/>
      <c r="E10" s="202" t="s">
        <v>6</v>
      </c>
      <c r="F10" s="12" t="s">
        <v>16</v>
      </c>
      <c r="G10" s="266"/>
      <c r="H10" s="264"/>
      <c r="I10" s="268"/>
      <c r="J10" s="222"/>
      <c r="K10" s="257"/>
    </row>
    <row r="11" spans="2:13" ht="21" customHeight="1">
      <c r="B11" s="219">
        <v>1</v>
      </c>
      <c r="C11" s="238" t="s">
        <v>107</v>
      </c>
      <c r="D11" s="225" t="s">
        <v>3</v>
      </c>
      <c r="E11" s="13" t="s">
        <v>10</v>
      </c>
      <c r="F11" s="138">
        <v>6245</v>
      </c>
      <c r="G11" s="139">
        <v>3929</v>
      </c>
      <c r="H11" s="142">
        <v>1638</v>
      </c>
      <c r="I11" s="143">
        <v>978</v>
      </c>
      <c r="J11" s="154">
        <v>540</v>
      </c>
      <c r="K11" s="172">
        <v>0</v>
      </c>
    </row>
    <row r="12" spans="2:13" ht="21" customHeight="1" thickBot="1">
      <c r="B12" s="220"/>
      <c r="C12" s="239"/>
      <c r="D12" s="226"/>
      <c r="E12" s="14" t="s">
        <v>10</v>
      </c>
      <c r="F12" s="15">
        <f t="shared" ref="F12:K12" si="0">F11/SUM($F11:$K11)</f>
        <v>0.46849212303075771</v>
      </c>
      <c r="G12" s="58">
        <f t="shared" si="0"/>
        <v>0.29474868717179292</v>
      </c>
      <c r="H12" s="16">
        <f t="shared" si="0"/>
        <v>0.12288072018004501</v>
      </c>
      <c r="I12" s="15">
        <f t="shared" si="0"/>
        <v>7.3368342085521385E-2</v>
      </c>
      <c r="J12" s="17">
        <f t="shared" si="0"/>
        <v>4.0510127531882968E-2</v>
      </c>
      <c r="K12" s="58">
        <f t="shared" si="0"/>
        <v>0</v>
      </c>
      <c r="M12" s="18" t="str">
        <f>IF(SUM(E12:K12)=1,"",SUM(E12:K12))</f>
        <v/>
      </c>
    </row>
    <row r="13" spans="2:13" ht="21" customHeight="1">
      <c r="B13" s="219">
        <v>2</v>
      </c>
      <c r="C13" s="223" t="s">
        <v>118</v>
      </c>
      <c r="D13" s="225" t="s">
        <v>3</v>
      </c>
      <c r="E13" s="13" t="s">
        <v>10</v>
      </c>
      <c r="F13" s="138"/>
      <c r="G13" s="139"/>
      <c r="H13" s="142"/>
      <c r="I13" s="143"/>
      <c r="J13" s="154"/>
      <c r="K13" s="172"/>
      <c r="M13" s="18"/>
    </row>
    <row r="14" spans="2:13" ht="21" customHeight="1" thickBot="1">
      <c r="B14" s="220"/>
      <c r="C14" s="224"/>
      <c r="D14" s="226"/>
      <c r="E14" s="14" t="s">
        <v>10</v>
      </c>
      <c r="F14" s="15" t="e">
        <f t="shared" ref="F14:K14" si="1">F13/SUM($F13:$K13)</f>
        <v>#DIV/0!</v>
      </c>
      <c r="G14" s="58" t="e">
        <f t="shared" si="1"/>
        <v>#DIV/0!</v>
      </c>
      <c r="H14" s="16" t="e">
        <f t="shared" si="1"/>
        <v>#DIV/0!</v>
      </c>
      <c r="I14" s="15" t="e">
        <f t="shared" si="1"/>
        <v>#DIV/0!</v>
      </c>
      <c r="J14" s="17" t="e">
        <f t="shared" si="1"/>
        <v>#DIV/0!</v>
      </c>
      <c r="K14" s="58" t="e">
        <f t="shared" si="1"/>
        <v>#DIV/0!</v>
      </c>
      <c r="M14" s="18"/>
    </row>
    <row r="15" spans="2:13" ht="21" customHeight="1">
      <c r="B15" s="219">
        <v>3</v>
      </c>
      <c r="C15" s="238" t="s">
        <v>110</v>
      </c>
      <c r="D15" s="225" t="s">
        <v>3</v>
      </c>
      <c r="E15" s="13" t="s">
        <v>10</v>
      </c>
      <c r="F15" s="138">
        <v>1435</v>
      </c>
      <c r="G15" s="139">
        <v>1966</v>
      </c>
      <c r="H15" s="142">
        <v>121</v>
      </c>
      <c r="I15" s="143">
        <v>123</v>
      </c>
      <c r="J15" s="154">
        <v>176</v>
      </c>
      <c r="K15" s="172">
        <v>0</v>
      </c>
      <c r="M15" s="18"/>
    </row>
    <row r="16" spans="2:13" ht="21" customHeight="1" thickBot="1">
      <c r="B16" s="220"/>
      <c r="C16" s="239"/>
      <c r="D16" s="226"/>
      <c r="E16" s="14" t="s">
        <v>10</v>
      </c>
      <c r="F16" s="15">
        <f t="shared" ref="F16:K16" si="2">F15/SUM($F15:$K15)</f>
        <v>0.37555613713687519</v>
      </c>
      <c r="G16" s="58">
        <f t="shared" si="2"/>
        <v>0.51452499345721014</v>
      </c>
      <c r="H16" s="16">
        <f t="shared" si="2"/>
        <v>3.1667102852656372E-2</v>
      </c>
      <c r="I16" s="15">
        <f t="shared" si="2"/>
        <v>3.2190526040303584E-2</v>
      </c>
      <c r="J16" s="17">
        <f t="shared" si="2"/>
        <v>4.6061240512954724E-2</v>
      </c>
      <c r="K16" s="58">
        <f t="shared" si="2"/>
        <v>0</v>
      </c>
      <c r="M16" s="18"/>
    </row>
    <row r="17" spans="2:13" ht="21" customHeight="1">
      <c r="B17" s="219">
        <v>4</v>
      </c>
      <c r="C17" s="238" t="s">
        <v>111</v>
      </c>
      <c r="D17" s="225" t="s">
        <v>3</v>
      </c>
      <c r="E17" s="13" t="s">
        <v>10</v>
      </c>
      <c r="F17" s="138">
        <v>134</v>
      </c>
      <c r="G17" s="139">
        <v>1234</v>
      </c>
      <c r="H17" s="142">
        <v>0</v>
      </c>
      <c r="I17" s="143">
        <v>17</v>
      </c>
      <c r="J17" s="154">
        <v>38</v>
      </c>
      <c r="K17" s="172">
        <v>0</v>
      </c>
    </row>
    <row r="18" spans="2:13" ht="21" customHeight="1" thickBot="1">
      <c r="B18" s="220"/>
      <c r="C18" s="239"/>
      <c r="D18" s="226"/>
      <c r="E18" s="14" t="s">
        <v>10</v>
      </c>
      <c r="F18" s="15">
        <f t="shared" ref="F18:K18" si="3">F17/SUM($F17:$K17)</f>
        <v>9.4167252283907238E-2</v>
      </c>
      <c r="G18" s="58">
        <f t="shared" si="3"/>
        <v>0.86718200983836968</v>
      </c>
      <c r="H18" s="16">
        <f t="shared" si="3"/>
        <v>0</v>
      </c>
      <c r="I18" s="15">
        <f t="shared" si="3"/>
        <v>1.1946591707659873E-2</v>
      </c>
      <c r="J18" s="17">
        <f t="shared" si="3"/>
        <v>2.6704146170063246E-2</v>
      </c>
      <c r="K18" s="58">
        <f t="shared" si="3"/>
        <v>0</v>
      </c>
      <c r="M18" s="18" t="str">
        <f>IF(SUM(E18:K18)=1,"",SUM(E18:K18))</f>
        <v/>
      </c>
    </row>
    <row r="19" spans="2:13" ht="4.05" customHeight="1" thickBot="1">
      <c r="B19" s="191"/>
      <c r="C19" s="190"/>
      <c r="D19" s="126"/>
      <c r="E19" s="127"/>
      <c r="F19" s="128"/>
      <c r="G19" s="129"/>
      <c r="H19" s="130"/>
      <c r="I19" s="128"/>
      <c r="J19" s="131"/>
      <c r="K19" s="129"/>
      <c r="M19" s="18"/>
    </row>
    <row r="20" spans="2:13" ht="21" customHeight="1">
      <c r="B20" s="219">
        <v>5</v>
      </c>
      <c r="C20" s="245"/>
      <c r="D20" s="225" t="s">
        <v>35</v>
      </c>
      <c r="E20" s="13" t="s">
        <v>10</v>
      </c>
      <c r="F20" s="19" t="s">
        <v>10</v>
      </c>
      <c r="G20" s="140">
        <v>7323</v>
      </c>
      <c r="H20" s="141">
        <v>10292</v>
      </c>
      <c r="I20" s="144">
        <v>1323</v>
      </c>
      <c r="J20" s="155">
        <v>1214</v>
      </c>
      <c r="K20" s="173">
        <v>0</v>
      </c>
      <c r="M20" s="18"/>
    </row>
    <row r="21" spans="2:13" ht="21" customHeight="1" thickBot="1">
      <c r="B21" s="220"/>
      <c r="C21" s="246"/>
      <c r="D21" s="226"/>
      <c r="E21" s="14" t="s">
        <v>10</v>
      </c>
      <c r="F21" s="20" t="s">
        <v>10</v>
      </c>
      <c r="G21" s="58">
        <f>G20/SUM($F20:$K20)</f>
        <v>0.36338824930527985</v>
      </c>
      <c r="H21" s="16">
        <f>H20/SUM($F20:$K20)</f>
        <v>0.51071853910281861</v>
      </c>
      <c r="I21" s="15">
        <f>I20/SUM($F20:$K20)</f>
        <v>6.5651052004763802E-2</v>
      </c>
      <c r="J21" s="17">
        <f>J20/SUM($F20:$K20)</f>
        <v>6.0242159587137752E-2</v>
      </c>
      <c r="K21" s="58">
        <f>K20/SUM($F20:$K20)</f>
        <v>0</v>
      </c>
      <c r="M21" s="18"/>
    </row>
    <row r="22" spans="2:13" ht="21" customHeight="1">
      <c r="B22" s="219">
        <v>6</v>
      </c>
      <c r="C22" s="238" t="s">
        <v>11</v>
      </c>
      <c r="D22" s="247" t="s">
        <v>19</v>
      </c>
      <c r="E22" s="13" t="s">
        <v>10</v>
      </c>
      <c r="F22" s="19" t="s">
        <v>10</v>
      </c>
      <c r="G22" s="59" t="s">
        <v>10</v>
      </c>
      <c r="H22" s="13" t="s">
        <v>10</v>
      </c>
      <c r="I22" s="1" t="s">
        <v>10</v>
      </c>
      <c r="J22" s="3" t="s">
        <v>10</v>
      </c>
      <c r="K22" s="174" t="s">
        <v>10</v>
      </c>
    </row>
    <row r="23" spans="2:13" ht="21" customHeight="1" thickBot="1">
      <c r="B23" s="220"/>
      <c r="C23" s="239"/>
      <c r="D23" s="248"/>
      <c r="E23" s="4">
        <v>1</v>
      </c>
      <c r="F23" s="20" t="s">
        <v>10</v>
      </c>
      <c r="G23" s="60" t="s">
        <v>10</v>
      </c>
      <c r="H23" s="14" t="s">
        <v>10</v>
      </c>
      <c r="I23" s="21" t="s">
        <v>10</v>
      </c>
      <c r="J23" s="22" t="s">
        <v>10</v>
      </c>
      <c r="K23" s="60" t="s">
        <v>10</v>
      </c>
      <c r="M23" s="18" t="str">
        <f>IF(SUM(E21:K21)=1,"",SUM(E21:K21))</f>
        <v/>
      </c>
    </row>
    <row r="24" spans="2:13" ht="21" customHeight="1">
      <c r="B24" s="219">
        <v>7</v>
      </c>
      <c r="C24" s="238" t="s">
        <v>13</v>
      </c>
      <c r="D24" s="247" t="s">
        <v>19</v>
      </c>
      <c r="E24" s="13" t="s">
        <v>10</v>
      </c>
      <c r="F24" s="19" t="s">
        <v>10</v>
      </c>
      <c r="G24" s="59" t="s">
        <v>10</v>
      </c>
      <c r="H24" s="13" t="s">
        <v>10</v>
      </c>
      <c r="I24" s="1" t="s">
        <v>10</v>
      </c>
      <c r="J24" s="3" t="s">
        <v>10</v>
      </c>
      <c r="K24" s="174" t="s">
        <v>10</v>
      </c>
    </row>
    <row r="25" spans="2:13" ht="21" customHeight="1" thickBot="1">
      <c r="B25" s="220"/>
      <c r="C25" s="239"/>
      <c r="D25" s="248"/>
      <c r="E25" s="4">
        <v>1</v>
      </c>
      <c r="F25" s="20" t="s">
        <v>10</v>
      </c>
      <c r="G25" s="60" t="s">
        <v>10</v>
      </c>
      <c r="H25" s="14" t="s">
        <v>10</v>
      </c>
      <c r="I25" s="21" t="s">
        <v>10</v>
      </c>
      <c r="J25" s="22" t="s">
        <v>10</v>
      </c>
      <c r="K25" s="60" t="s">
        <v>10</v>
      </c>
    </row>
    <row r="26" spans="2:13" ht="21" customHeight="1">
      <c r="B26" s="219">
        <v>8</v>
      </c>
      <c r="C26" s="238" t="s">
        <v>12</v>
      </c>
      <c r="D26" s="247" t="s">
        <v>19</v>
      </c>
      <c r="E26" s="2" t="s">
        <v>10</v>
      </c>
      <c r="F26" s="19" t="s">
        <v>10</v>
      </c>
      <c r="G26" s="59" t="s">
        <v>10</v>
      </c>
      <c r="H26" s="13" t="s">
        <v>10</v>
      </c>
      <c r="I26" s="1" t="s">
        <v>10</v>
      </c>
      <c r="J26" s="3" t="s">
        <v>10</v>
      </c>
      <c r="K26" s="174" t="s">
        <v>10</v>
      </c>
    </row>
    <row r="27" spans="2:13" ht="21" customHeight="1" thickBot="1">
      <c r="B27" s="242"/>
      <c r="C27" s="239"/>
      <c r="D27" s="248"/>
      <c r="E27" s="4">
        <v>1</v>
      </c>
      <c r="F27" s="20" t="s">
        <v>10</v>
      </c>
      <c r="G27" s="60" t="s">
        <v>10</v>
      </c>
      <c r="H27" s="14" t="s">
        <v>10</v>
      </c>
      <c r="I27" s="21" t="s">
        <v>10</v>
      </c>
      <c r="J27" s="22" t="s">
        <v>10</v>
      </c>
      <c r="K27" s="60" t="s">
        <v>10</v>
      </c>
    </row>
    <row r="28" spans="2:13" ht="4.05" customHeight="1" thickBot="1">
      <c r="B28" s="149"/>
      <c r="C28" s="23"/>
      <c r="D28" s="24"/>
      <c r="E28" s="61"/>
      <c r="F28" s="62"/>
      <c r="G28" s="175"/>
      <c r="H28" s="61"/>
      <c r="I28" s="63"/>
      <c r="J28" s="64"/>
      <c r="K28" s="175"/>
    </row>
    <row r="29" spans="2:13" ht="18" customHeight="1" thickBot="1">
      <c r="C29" s="25" t="s">
        <v>7</v>
      </c>
      <c r="D29" s="26"/>
      <c r="E29" s="65" t="s">
        <v>8</v>
      </c>
      <c r="F29" s="27" t="s">
        <v>9</v>
      </c>
      <c r="G29" s="156" t="s">
        <v>14</v>
      </c>
      <c r="H29" s="157" t="s">
        <v>24</v>
      </c>
      <c r="I29" s="158" t="s">
        <v>25</v>
      </c>
      <c r="J29" s="159" t="s">
        <v>26</v>
      </c>
      <c r="K29" s="156" t="s">
        <v>83</v>
      </c>
    </row>
    <row r="30" spans="2:13" ht="18" customHeight="1">
      <c r="C30" s="28" t="s">
        <v>38</v>
      </c>
      <c r="D30" s="29"/>
      <c r="E30" s="29"/>
      <c r="F30" s="29"/>
      <c r="G30" s="6"/>
      <c r="H30" s="6"/>
      <c r="I30" s="6"/>
      <c r="J30" s="6"/>
      <c r="K30" s="6"/>
    </row>
    <row r="31" spans="2:13">
      <c r="C31" s="6"/>
      <c r="D31" s="6"/>
      <c r="E31" s="135"/>
      <c r="F31" s="135"/>
      <c r="G31" s="136"/>
      <c r="H31" s="137"/>
      <c r="I31" s="137"/>
      <c r="J31" s="137"/>
      <c r="K31" s="137"/>
    </row>
    <row r="32" spans="2:13">
      <c r="C32" s="6"/>
      <c r="D32" s="6"/>
      <c r="E32" s="135"/>
      <c r="F32" s="135"/>
      <c r="G32" s="137"/>
      <c r="H32" s="137"/>
      <c r="I32" s="137"/>
      <c r="J32" s="137"/>
      <c r="K32" s="137"/>
    </row>
    <row r="33" spans="2:14" ht="15">
      <c r="C33" s="30"/>
      <c r="D33" s="6"/>
      <c r="E33" s="6"/>
      <c r="F33" s="6"/>
      <c r="G33" s="137"/>
      <c r="H33" s="137"/>
      <c r="I33" s="137"/>
      <c r="J33" s="137"/>
      <c r="K33" s="137"/>
    </row>
    <row r="34" spans="2:14">
      <c r="C34" s="145" t="str">
        <f t="shared" ref="C34:K34" si="4">C5</f>
        <v>A</v>
      </c>
      <c r="D34" s="145" t="str">
        <f t="shared" si="4"/>
        <v>B</v>
      </c>
      <c r="E34" s="145" t="str">
        <f t="shared" si="4"/>
        <v>C</v>
      </c>
      <c r="F34" s="145" t="str">
        <f t="shared" si="4"/>
        <v>D</v>
      </c>
      <c r="G34" s="145" t="str">
        <f t="shared" si="4"/>
        <v>E</v>
      </c>
      <c r="H34" s="145" t="str">
        <f t="shared" si="4"/>
        <v>F</v>
      </c>
      <c r="I34" s="145" t="str">
        <f t="shared" si="4"/>
        <v>G</v>
      </c>
      <c r="J34" s="145" t="str">
        <f t="shared" si="4"/>
        <v>H</v>
      </c>
      <c r="K34" s="145" t="str">
        <f t="shared" si="4"/>
        <v>I</v>
      </c>
    </row>
    <row r="35" spans="2:14" ht="13.15" thickBot="1">
      <c r="B35" s="216" t="s">
        <v>37</v>
      </c>
      <c r="C35" s="217"/>
      <c r="D35" s="217"/>
      <c r="E35" s="10"/>
      <c r="F35" s="10"/>
      <c r="G35" s="6"/>
      <c r="H35" s="6"/>
      <c r="I35" s="6"/>
      <c r="J35" s="6"/>
      <c r="K35" s="6"/>
    </row>
    <row r="36" spans="2:14" ht="28.05" customHeight="1" thickBot="1">
      <c r="B36" s="217"/>
      <c r="C36" s="217"/>
      <c r="D36" s="217"/>
      <c r="E36" s="209" t="s">
        <v>112</v>
      </c>
      <c r="F36" s="210" t="s">
        <v>113</v>
      </c>
      <c r="G36" s="231" t="s">
        <v>87</v>
      </c>
      <c r="H36" s="232"/>
      <c r="I36" s="232"/>
      <c r="J36" s="233"/>
      <c r="K36" s="6"/>
    </row>
    <row r="37" spans="2:14" ht="12.75" customHeight="1" thickBot="1">
      <c r="B37" s="217"/>
      <c r="C37" s="217"/>
      <c r="D37" s="217"/>
      <c r="E37" s="193"/>
      <c r="F37" s="194"/>
      <c r="G37" s="160" t="s">
        <v>20</v>
      </c>
      <c r="H37" s="152" t="s">
        <v>20</v>
      </c>
      <c r="I37" s="152" t="s">
        <v>20</v>
      </c>
      <c r="J37" s="176" t="s">
        <v>20</v>
      </c>
      <c r="K37" s="150" t="s">
        <v>20</v>
      </c>
    </row>
    <row r="38" spans="2:14" ht="12.75" customHeight="1">
      <c r="C38" s="6"/>
      <c r="D38" s="240" t="s">
        <v>34</v>
      </c>
      <c r="E38" s="201" t="s">
        <v>5</v>
      </c>
      <c r="F38" s="11" t="s">
        <v>4</v>
      </c>
      <c r="G38" s="261" t="str">
        <f>G9</f>
        <v>SGB XI*</v>
      </c>
      <c r="H38" s="267" t="str">
        <f>H9</f>
        <v>SGB V</v>
      </c>
      <c r="I38" s="267" t="str">
        <f>I9</f>
        <v>SGB XII</v>
      </c>
      <c r="J38" s="243" t="str">
        <f>J9</f>
        <v>Privatzahler</v>
      </c>
      <c r="K38" s="265" t="str">
        <f>K9</f>
        <v>Sonderbereich</v>
      </c>
    </row>
    <row r="39" spans="2:14" ht="12.75" customHeight="1" thickBot="1">
      <c r="C39" s="30" t="s">
        <v>15</v>
      </c>
      <c r="D39" s="241"/>
      <c r="E39" s="202" t="s">
        <v>6</v>
      </c>
      <c r="F39" s="12" t="s">
        <v>16</v>
      </c>
      <c r="G39" s="262"/>
      <c r="H39" s="268"/>
      <c r="I39" s="268"/>
      <c r="J39" s="244"/>
      <c r="K39" s="266"/>
    </row>
    <row r="40" spans="2:14" ht="18" customHeight="1">
      <c r="B40" s="219">
        <v>9</v>
      </c>
      <c r="C40" s="245" t="str">
        <f>C11</f>
        <v xml:space="preserve">Personalkosten Pflegefachkräfte </v>
      </c>
      <c r="D40" s="252">
        <v>350000</v>
      </c>
      <c r="E40" s="31" t="str">
        <f t="shared" ref="E40:K40" si="5">E12</f>
        <v>XXX</v>
      </c>
      <c r="F40" s="32">
        <f t="shared" si="5"/>
        <v>0.46849212303075771</v>
      </c>
      <c r="G40" s="146">
        <f t="shared" si="5"/>
        <v>0.29474868717179292</v>
      </c>
      <c r="H40" s="33">
        <f t="shared" si="5"/>
        <v>0.12288072018004501</v>
      </c>
      <c r="I40" s="34">
        <f t="shared" si="5"/>
        <v>7.3368342085521385E-2</v>
      </c>
      <c r="J40" s="132">
        <f t="shared" si="5"/>
        <v>4.0510127531882968E-2</v>
      </c>
      <c r="K40" s="179">
        <f t="shared" si="5"/>
        <v>0</v>
      </c>
      <c r="M40" s="35"/>
      <c r="N40" s="35"/>
    </row>
    <row r="41" spans="2:14" ht="18" customHeight="1" thickBot="1">
      <c r="B41" s="220"/>
      <c r="C41" s="246"/>
      <c r="D41" s="253"/>
      <c r="E41" s="36">
        <f t="shared" ref="E41:K41" si="6">IF(ISNUMBER(E40*$D40),(E40*$D40),)</f>
        <v>0</v>
      </c>
      <c r="F41" s="37">
        <f t="shared" si="6"/>
        <v>163972.24306076521</v>
      </c>
      <c r="G41" s="147">
        <f t="shared" si="6"/>
        <v>103162.04051012752</v>
      </c>
      <c r="H41" s="36">
        <f t="shared" si="6"/>
        <v>43008.252063015752</v>
      </c>
      <c r="I41" s="38">
        <f t="shared" si="6"/>
        <v>25678.919729932484</v>
      </c>
      <c r="J41" s="133">
        <f t="shared" si="6"/>
        <v>14178.544636159038</v>
      </c>
      <c r="K41" s="180">
        <f t="shared" si="6"/>
        <v>0</v>
      </c>
      <c r="M41" s="39"/>
      <c r="N41" s="35"/>
    </row>
    <row r="42" spans="2:14" ht="18" customHeight="1">
      <c r="B42" s="219">
        <v>10</v>
      </c>
      <c r="C42" s="245" t="str">
        <f>C13</f>
        <v>freie Eingabe für Sonderbereich / Personal</v>
      </c>
      <c r="D42" s="252">
        <v>120000</v>
      </c>
      <c r="E42" s="31" t="str">
        <f t="shared" ref="E42:K42" si="7">E14</f>
        <v>XXX</v>
      </c>
      <c r="F42" s="32" t="e">
        <f t="shared" si="7"/>
        <v>#DIV/0!</v>
      </c>
      <c r="G42" s="146" t="e">
        <f t="shared" si="7"/>
        <v>#DIV/0!</v>
      </c>
      <c r="H42" s="33" t="e">
        <f t="shared" si="7"/>
        <v>#DIV/0!</v>
      </c>
      <c r="I42" s="34" t="e">
        <f t="shared" si="7"/>
        <v>#DIV/0!</v>
      </c>
      <c r="J42" s="132" t="e">
        <f t="shared" si="7"/>
        <v>#DIV/0!</v>
      </c>
      <c r="K42" s="179" t="e">
        <f t="shared" si="7"/>
        <v>#DIV/0!</v>
      </c>
      <c r="M42" s="39"/>
      <c r="N42" s="35"/>
    </row>
    <row r="43" spans="2:14" ht="18" customHeight="1" thickBot="1">
      <c r="B43" s="220"/>
      <c r="C43" s="246"/>
      <c r="D43" s="253"/>
      <c r="E43" s="36">
        <f t="shared" ref="E43:K43" si="8">IF(ISNUMBER(E42*$D42),(E42*$D42),)</f>
        <v>0</v>
      </c>
      <c r="F43" s="37">
        <f t="shared" si="8"/>
        <v>0</v>
      </c>
      <c r="G43" s="147">
        <f t="shared" si="8"/>
        <v>0</v>
      </c>
      <c r="H43" s="36">
        <f t="shared" si="8"/>
        <v>0</v>
      </c>
      <c r="I43" s="38">
        <f t="shared" si="8"/>
        <v>0</v>
      </c>
      <c r="J43" s="133">
        <f t="shared" si="8"/>
        <v>0</v>
      </c>
      <c r="K43" s="180">
        <f t="shared" si="8"/>
        <v>0</v>
      </c>
      <c r="M43" s="39"/>
      <c r="N43" s="35"/>
    </row>
    <row r="44" spans="2:14" ht="18" customHeight="1">
      <c r="B44" s="219">
        <v>11</v>
      </c>
      <c r="C44" s="245" t="str">
        <f>C15</f>
        <v>Personalkosten Pflegekräfte</v>
      </c>
      <c r="D44" s="252">
        <v>170000</v>
      </c>
      <c r="E44" s="31" t="str">
        <f t="shared" ref="E44:K44" si="9">E16</f>
        <v>XXX</v>
      </c>
      <c r="F44" s="32">
        <f t="shared" si="9"/>
        <v>0.37555613713687519</v>
      </c>
      <c r="G44" s="146">
        <f t="shared" si="9"/>
        <v>0.51452499345721014</v>
      </c>
      <c r="H44" s="33">
        <f t="shared" si="9"/>
        <v>3.1667102852656372E-2</v>
      </c>
      <c r="I44" s="34">
        <f t="shared" si="9"/>
        <v>3.2190526040303584E-2</v>
      </c>
      <c r="J44" s="132">
        <f t="shared" si="9"/>
        <v>4.6061240512954724E-2</v>
      </c>
      <c r="K44" s="179">
        <f t="shared" si="9"/>
        <v>0</v>
      </c>
      <c r="M44" s="39"/>
      <c r="N44" s="35"/>
    </row>
    <row r="45" spans="2:14" ht="18" customHeight="1" thickBot="1">
      <c r="B45" s="220"/>
      <c r="C45" s="246"/>
      <c r="D45" s="253"/>
      <c r="E45" s="36">
        <f t="shared" ref="E45:K45" si="10">IF(ISNUMBER(E44*$D44),(E44*$D44),)</f>
        <v>0</v>
      </c>
      <c r="F45" s="37">
        <f t="shared" si="10"/>
        <v>63844.543313268783</v>
      </c>
      <c r="G45" s="147">
        <f t="shared" si="10"/>
        <v>87469.248887725727</v>
      </c>
      <c r="H45" s="36">
        <f t="shared" si="10"/>
        <v>5383.4074849515828</v>
      </c>
      <c r="I45" s="38">
        <f t="shared" si="10"/>
        <v>5472.3894268516096</v>
      </c>
      <c r="J45" s="133">
        <f t="shared" si="10"/>
        <v>7830.4108872023035</v>
      </c>
      <c r="K45" s="180">
        <f t="shared" si="10"/>
        <v>0</v>
      </c>
      <c r="M45" s="39"/>
      <c r="N45" s="35"/>
    </row>
    <row r="46" spans="2:14" ht="18" customHeight="1">
      <c r="B46" s="219">
        <v>12</v>
      </c>
      <c r="C46" s="245" t="str">
        <f>C17</f>
        <v>Personalkosten Betreuung und Hauswirtschaft</v>
      </c>
      <c r="D46" s="252">
        <v>90000</v>
      </c>
      <c r="E46" s="31" t="str">
        <f t="shared" ref="E46:K46" si="11">E18</f>
        <v>XXX</v>
      </c>
      <c r="F46" s="32">
        <f t="shared" si="11"/>
        <v>9.4167252283907238E-2</v>
      </c>
      <c r="G46" s="146">
        <f t="shared" si="11"/>
        <v>0.86718200983836968</v>
      </c>
      <c r="H46" s="33">
        <f t="shared" si="11"/>
        <v>0</v>
      </c>
      <c r="I46" s="34">
        <f t="shared" si="11"/>
        <v>1.1946591707659873E-2</v>
      </c>
      <c r="J46" s="132">
        <f t="shared" si="11"/>
        <v>2.6704146170063246E-2</v>
      </c>
      <c r="K46" s="179">
        <f t="shared" si="11"/>
        <v>0</v>
      </c>
      <c r="M46" s="35"/>
      <c r="N46" s="35"/>
    </row>
    <row r="47" spans="2:14" ht="18" customHeight="1" thickBot="1">
      <c r="B47" s="220"/>
      <c r="C47" s="246"/>
      <c r="D47" s="253"/>
      <c r="E47" s="36">
        <f t="shared" ref="E47:K47" si="12">IF(ISNUMBER(E46*$D46),(E46*$D46),)</f>
        <v>0</v>
      </c>
      <c r="F47" s="37">
        <f t="shared" si="12"/>
        <v>8475.0527055516523</v>
      </c>
      <c r="G47" s="147">
        <f t="shared" si="12"/>
        <v>78046.380885453269</v>
      </c>
      <c r="H47" s="36">
        <f t="shared" si="12"/>
        <v>0</v>
      </c>
      <c r="I47" s="38">
        <f t="shared" si="12"/>
        <v>1075.1932536893885</v>
      </c>
      <c r="J47" s="133">
        <f t="shared" si="12"/>
        <v>2403.3731553056923</v>
      </c>
      <c r="K47" s="180">
        <f t="shared" si="12"/>
        <v>0</v>
      </c>
      <c r="M47" s="39"/>
      <c r="N47" s="35"/>
    </row>
    <row r="48" spans="2:14" ht="18" customHeight="1">
      <c r="B48" s="219">
        <v>13</v>
      </c>
      <c r="C48" s="245" t="str">
        <f>C22</f>
        <v>Personalkosten PDL</v>
      </c>
      <c r="D48" s="252">
        <v>75000</v>
      </c>
      <c r="E48" s="196">
        <f t="shared" ref="E48:K48" si="13">E23</f>
        <v>1</v>
      </c>
      <c r="F48" s="32" t="str">
        <f t="shared" si="13"/>
        <v>XXX</v>
      </c>
      <c r="G48" s="146" t="str">
        <f t="shared" si="13"/>
        <v>XXX</v>
      </c>
      <c r="H48" s="33" t="str">
        <f t="shared" si="13"/>
        <v>XXX</v>
      </c>
      <c r="I48" s="34" t="str">
        <f t="shared" si="13"/>
        <v>XXX</v>
      </c>
      <c r="J48" s="132" t="str">
        <f>J23</f>
        <v>XXX</v>
      </c>
      <c r="K48" s="179" t="str">
        <f t="shared" si="13"/>
        <v>XXX</v>
      </c>
      <c r="M48" s="35"/>
      <c r="N48" s="35"/>
    </row>
    <row r="49" spans="2:14" ht="18" customHeight="1" thickBot="1">
      <c r="B49" s="220"/>
      <c r="C49" s="246"/>
      <c r="D49" s="253"/>
      <c r="E49" s="40">
        <f t="shared" ref="E49:K49" si="14">IF(ISNUMBER(E48*$D48),(E48*$D48),)</f>
        <v>75000</v>
      </c>
      <c r="F49" s="41">
        <f t="shared" si="14"/>
        <v>0</v>
      </c>
      <c r="G49" s="147">
        <f t="shared" si="14"/>
        <v>0</v>
      </c>
      <c r="H49" s="36">
        <f t="shared" si="14"/>
        <v>0</v>
      </c>
      <c r="I49" s="38">
        <f t="shared" si="14"/>
        <v>0</v>
      </c>
      <c r="J49" s="133">
        <f t="shared" si="14"/>
        <v>0</v>
      </c>
      <c r="K49" s="180">
        <f t="shared" si="14"/>
        <v>0</v>
      </c>
      <c r="M49" s="39"/>
      <c r="N49" s="35"/>
    </row>
    <row r="50" spans="2:14" ht="18" customHeight="1">
      <c r="B50" s="219">
        <v>14</v>
      </c>
      <c r="C50" s="254" t="str">
        <f>C24</f>
        <v>Umlage, Regiekosten</v>
      </c>
      <c r="D50" s="252">
        <v>50000</v>
      </c>
      <c r="E50" s="196">
        <f t="shared" ref="E50:K50" si="15">E25</f>
        <v>1</v>
      </c>
      <c r="F50" s="32" t="str">
        <f t="shared" si="15"/>
        <v>XXX</v>
      </c>
      <c r="G50" s="146" t="str">
        <f t="shared" si="15"/>
        <v>XXX</v>
      </c>
      <c r="H50" s="33" t="str">
        <f t="shared" si="15"/>
        <v>XXX</v>
      </c>
      <c r="I50" s="34" t="str">
        <f t="shared" si="15"/>
        <v>XXX</v>
      </c>
      <c r="J50" s="132" t="str">
        <f>J25</f>
        <v>XXX</v>
      </c>
      <c r="K50" s="179" t="str">
        <f t="shared" si="15"/>
        <v>XXX</v>
      </c>
      <c r="M50" s="35"/>
      <c r="N50" s="35"/>
    </row>
    <row r="51" spans="2:14" ht="18" customHeight="1" thickBot="1">
      <c r="B51" s="220"/>
      <c r="C51" s="255"/>
      <c r="D51" s="253"/>
      <c r="E51" s="40">
        <f t="shared" ref="E51:K51" si="16">IF(ISNUMBER(E50*$D50),(E50*$D50),)</f>
        <v>50000</v>
      </c>
      <c r="F51" s="41">
        <f t="shared" si="16"/>
        <v>0</v>
      </c>
      <c r="G51" s="147">
        <f t="shared" si="16"/>
        <v>0</v>
      </c>
      <c r="H51" s="36">
        <f t="shared" si="16"/>
        <v>0</v>
      </c>
      <c r="I51" s="38">
        <f t="shared" si="16"/>
        <v>0</v>
      </c>
      <c r="J51" s="133">
        <f t="shared" si="16"/>
        <v>0</v>
      </c>
      <c r="K51" s="180">
        <f t="shared" si="16"/>
        <v>0</v>
      </c>
      <c r="M51" s="35"/>
      <c r="N51" s="35"/>
    </row>
    <row r="52" spans="2:14" ht="18" customHeight="1">
      <c r="B52" s="219">
        <v>15</v>
      </c>
      <c r="C52" s="254" t="str">
        <f>C26</f>
        <v xml:space="preserve">Sachkosten </v>
      </c>
      <c r="D52" s="252">
        <v>70000</v>
      </c>
      <c r="E52" s="196">
        <f t="shared" ref="E52:K52" si="17">E27</f>
        <v>1</v>
      </c>
      <c r="F52" s="32" t="str">
        <f t="shared" si="17"/>
        <v>XXX</v>
      </c>
      <c r="G52" s="146" t="str">
        <f t="shared" si="17"/>
        <v>XXX</v>
      </c>
      <c r="H52" s="33" t="str">
        <f t="shared" si="17"/>
        <v>XXX</v>
      </c>
      <c r="I52" s="34" t="str">
        <f t="shared" si="17"/>
        <v>XXX</v>
      </c>
      <c r="J52" s="132" t="str">
        <f>J27</f>
        <v>XXX</v>
      </c>
      <c r="K52" s="179" t="str">
        <f t="shared" si="17"/>
        <v>XXX</v>
      </c>
      <c r="M52" s="35"/>
      <c r="N52" s="35"/>
    </row>
    <row r="53" spans="2:14" ht="18" customHeight="1" thickBot="1">
      <c r="B53" s="220"/>
      <c r="C53" s="255"/>
      <c r="D53" s="253"/>
      <c r="E53" s="40">
        <f t="shared" ref="E53:K53" si="18">IF(ISNUMBER(E52*$D52),(E52*$D52),)</f>
        <v>70000</v>
      </c>
      <c r="F53" s="41">
        <f t="shared" si="18"/>
        <v>0</v>
      </c>
      <c r="G53" s="147">
        <f t="shared" si="18"/>
        <v>0</v>
      </c>
      <c r="H53" s="36">
        <f t="shared" si="18"/>
        <v>0</v>
      </c>
      <c r="I53" s="38">
        <f t="shared" si="18"/>
        <v>0</v>
      </c>
      <c r="J53" s="133">
        <f t="shared" si="18"/>
        <v>0</v>
      </c>
      <c r="K53" s="180">
        <f t="shared" si="18"/>
        <v>0</v>
      </c>
      <c r="M53" s="35"/>
      <c r="N53" s="35"/>
    </row>
    <row r="54" spans="2:14" ht="4.05" customHeight="1" thickBot="1">
      <c r="B54" s="149"/>
      <c r="C54" s="42"/>
      <c r="D54" s="43"/>
      <c r="E54" s="44"/>
      <c r="F54" s="45"/>
      <c r="G54" s="148"/>
      <c r="H54" s="44"/>
      <c r="I54" s="46"/>
      <c r="J54" s="45"/>
      <c r="K54" s="181"/>
      <c r="M54" s="35"/>
      <c r="N54" s="35"/>
    </row>
    <row r="55" spans="2:14" ht="18" customHeight="1" thickBot="1">
      <c r="C55" s="47" t="s">
        <v>7</v>
      </c>
      <c r="D55" s="48"/>
      <c r="E55" s="66" t="s">
        <v>8</v>
      </c>
      <c r="F55" s="67" t="s">
        <v>9</v>
      </c>
      <c r="G55" s="66" t="s">
        <v>14</v>
      </c>
      <c r="H55" s="68" t="s">
        <v>24</v>
      </c>
      <c r="I55" s="69" t="s">
        <v>25</v>
      </c>
      <c r="J55" s="67" t="s">
        <v>26</v>
      </c>
      <c r="K55" s="182" t="s">
        <v>83</v>
      </c>
      <c r="M55" s="35"/>
      <c r="N55" s="35"/>
    </row>
    <row r="56" spans="2:14" ht="18" customHeight="1" thickBot="1">
      <c r="C56" s="49" t="s">
        <v>27</v>
      </c>
      <c r="D56" s="50">
        <f>SUM(D40:D53)</f>
        <v>925000</v>
      </c>
      <c r="E56" s="184">
        <f>E41+E43+E45+E47+E49+E51+E53</f>
        <v>195000</v>
      </c>
      <c r="F56" s="184">
        <f>F41+F43+F45+F47+F49+F51+F53</f>
        <v>236291.83907958562</v>
      </c>
      <c r="G56" s="184">
        <f t="shared" ref="G56:K56" si="19">G41+G43+G45+G47+G49+G51+G53</f>
        <v>268677.67028330651</v>
      </c>
      <c r="H56" s="184">
        <f t="shared" si="19"/>
        <v>48391.659547967334</v>
      </c>
      <c r="I56" s="184">
        <f t="shared" si="19"/>
        <v>32226.50241047348</v>
      </c>
      <c r="J56" s="184">
        <f t="shared" si="19"/>
        <v>24412.328678667036</v>
      </c>
      <c r="K56" s="184">
        <f t="shared" si="19"/>
        <v>0</v>
      </c>
    </row>
    <row r="57" spans="2:14" ht="18" customHeight="1" thickBot="1">
      <c r="C57" s="6"/>
      <c r="D57" s="6"/>
      <c r="E57" s="250">
        <f>SUM(E56:F56)</f>
        <v>431291.83907958562</v>
      </c>
      <c r="F57" s="251"/>
      <c r="G57" s="197"/>
      <c r="H57" s="6"/>
      <c r="I57" s="6"/>
      <c r="J57" s="6"/>
      <c r="K57" s="199"/>
    </row>
    <row r="58" spans="2:14" ht="12.75" customHeight="1">
      <c r="B58" s="218" t="s">
        <v>41</v>
      </c>
      <c r="C58" s="218"/>
      <c r="D58" s="218"/>
      <c r="E58" s="6"/>
      <c r="F58" s="6"/>
      <c r="G58" s="161">
        <f t="shared" ref="G58:K59" si="20">G20</f>
        <v>7323</v>
      </c>
      <c r="H58" s="162">
        <f t="shared" si="20"/>
        <v>10292</v>
      </c>
      <c r="I58" s="162">
        <f t="shared" si="20"/>
        <v>1323</v>
      </c>
      <c r="J58" s="177">
        <f>J20</f>
        <v>1214</v>
      </c>
      <c r="K58" s="198">
        <f t="shared" si="20"/>
        <v>0</v>
      </c>
    </row>
    <row r="59" spans="2:14" ht="13.15">
      <c r="B59" s="218"/>
      <c r="C59" s="218"/>
      <c r="D59" s="218"/>
      <c r="E59" s="6"/>
      <c r="F59" s="6"/>
      <c r="G59" s="163">
        <f t="shared" si="20"/>
        <v>0.36338824930527985</v>
      </c>
      <c r="H59" s="51">
        <f t="shared" si="20"/>
        <v>0.51071853910281861</v>
      </c>
      <c r="I59" s="51">
        <f t="shared" si="20"/>
        <v>6.5651052004763802E-2</v>
      </c>
      <c r="J59" s="128">
        <f>J21</f>
        <v>6.0242159587137752E-2</v>
      </c>
      <c r="K59" s="129">
        <f t="shared" si="20"/>
        <v>0</v>
      </c>
    </row>
    <row r="60" spans="2:14" ht="15.4" thickBot="1">
      <c r="B60" s="218"/>
      <c r="C60" s="218"/>
      <c r="D60" s="218"/>
      <c r="E60" s="52"/>
      <c r="F60" s="6"/>
      <c r="G60" s="164">
        <f>G59*$E$57</f>
        <v>156726.38634278509</v>
      </c>
      <c r="H60" s="165">
        <f>H59*$E$57</f>
        <v>220268.73798169391</v>
      </c>
      <c r="I60" s="165">
        <f>I59*$E$57</f>
        <v>28314.762956644096</v>
      </c>
      <c r="J60" s="178">
        <f>J59*$E$57</f>
        <v>25981.951798462531</v>
      </c>
      <c r="K60" s="183">
        <f>K59*$E$57</f>
        <v>0</v>
      </c>
    </row>
    <row r="61" spans="2:14" ht="15.4" thickBot="1">
      <c r="C61" s="53" t="s">
        <v>28</v>
      </c>
      <c r="D61" s="10"/>
      <c r="E61" s="52"/>
      <c r="F61" s="6"/>
      <c r="G61" s="200" t="s">
        <v>17</v>
      </c>
      <c r="H61" s="200" t="s">
        <v>17</v>
      </c>
      <c r="I61" s="200" t="s">
        <v>17</v>
      </c>
      <c r="J61" s="200" t="s">
        <v>17</v>
      </c>
      <c r="K61" s="200" t="s">
        <v>17</v>
      </c>
    </row>
    <row r="62" spans="2:14" ht="18" customHeight="1" thickBot="1">
      <c r="C62" s="6"/>
      <c r="D62" s="6"/>
      <c r="E62" s="52"/>
      <c r="F62" s="6"/>
      <c r="G62" s="166" t="str">
        <f>G38</f>
        <v>SGB XI*</v>
      </c>
      <c r="H62" s="167" t="str">
        <f>H38</f>
        <v>SGB V</v>
      </c>
      <c r="I62" s="167" t="str">
        <f>I38</f>
        <v>SGB XII</v>
      </c>
      <c r="J62" s="168" t="str">
        <f>J38</f>
        <v>Privatzahler</v>
      </c>
      <c r="K62" s="203" t="str">
        <f>K38</f>
        <v>Sonderbereich</v>
      </c>
    </row>
    <row r="63" spans="2:14" ht="15.4" thickBot="1">
      <c r="C63" s="49" t="s">
        <v>29</v>
      </c>
      <c r="D63" s="6"/>
      <c r="E63" s="52"/>
      <c r="F63" s="54" t="s">
        <v>21</v>
      </c>
      <c r="G63" s="169">
        <f>G56+G60</f>
        <v>425404.05662609159</v>
      </c>
      <c r="H63" s="55">
        <f>H56+H60</f>
        <v>268660.39752966125</v>
      </c>
      <c r="I63" s="55">
        <f>I56+I60</f>
        <v>60541.265367117579</v>
      </c>
      <c r="J63" s="170">
        <f>J56+J60</f>
        <v>50394.280477129563</v>
      </c>
      <c r="K63" s="184">
        <f>K56+K60</f>
        <v>0</v>
      </c>
    </row>
    <row r="64" spans="2:14">
      <c r="C64" s="6"/>
      <c r="D64" s="6"/>
      <c r="E64" s="52"/>
      <c r="F64" s="6"/>
      <c r="G64" s="6"/>
      <c r="H64" s="6"/>
      <c r="I64" s="6"/>
      <c r="J64" s="6"/>
      <c r="K64" s="6"/>
    </row>
    <row r="65" spans="2:13">
      <c r="C65" s="6"/>
      <c r="D65" s="6"/>
      <c r="E65" s="52"/>
      <c r="F65" s="6"/>
      <c r="G65" s="6"/>
      <c r="H65" s="6"/>
      <c r="I65" s="6"/>
      <c r="J65" s="6"/>
      <c r="K65" s="6"/>
    </row>
    <row r="66" spans="2:13" ht="13.15" thickBot="1">
      <c r="C66" s="6"/>
      <c r="D66" s="6"/>
      <c r="E66" s="52"/>
      <c r="F66" s="6"/>
      <c r="G66" s="6"/>
      <c r="H66" s="6"/>
      <c r="I66" s="6"/>
      <c r="J66" s="6"/>
      <c r="K66" s="6"/>
    </row>
    <row r="67" spans="2:13">
      <c r="C67" s="6"/>
      <c r="D67" s="6"/>
      <c r="E67" s="52"/>
      <c r="F67" s="6"/>
      <c r="G67" s="160" t="s">
        <v>20</v>
      </c>
      <c r="H67" s="152" t="s">
        <v>20</v>
      </c>
      <c r="I67" s="176" t="s">
        <v>20</v>
      </c>
      <c r="J67" s="153" t="s">
        <v>20</v>
      </c>
      <c r="K67" s="150" t="s">
        <v>20</v>
      </c>
    </row>
    <row r="68" spans="2:13">
      <c r="C68" s="6"/>
      <c r="D68" s="6"/>
      <c r="E68" s="52"/>
      <c r="F68" s="6"/>
      <c r="G68" s="261" t="str">
        <f>G38</f>
        <v>SGB XI*</v>
      </c>
      <c r="H68" s="263" t="str">
        <f>H38</f>
        <v>SGB V</v>
      </c>
      <c r="I68" s="243" t="str">
        <f>I38</f>
        <v>SGB XII</v>
      </c>
      <c r="J68" s="221" t="str">
        <f>J38</f>
        <v>Privatzahler</v>
      </c>
      <c r="K68" s="265" t="str">
        <f>K38</f>
        <v>Sonderbereich</v>
      </c>
    </row>
    <row r="69" spans="2:13" ht="18" customHeight="1" thickBot="1">
      <c r="B69" s="249" t="s">
        <v>36</v>
      </c>
      <c r="C69" s="249"/>
      <c r="D69" s="249"/>
      <c r="E69" s="6"/>
      <c r="F69" s="6"/>
      <c r="G69" s="262"/>
      <c r="H69" s="264"/>
      <c r="I69" s="244"/>
      <c r="J69" s="222"/>
      <c r="K69" s="266"/>
    </row>
    <row r="70" spans="2:13" ht="18.75" customHeight="1" thickBot="1">
      <c r="B70" s="249"/>
      <c r="C70" s="249"/>
      <c r="D70" s="249"/>
      <c r="E70" s="6"/>
      <c r="F70" s="54" t="s">
        <v>22</v>
      </c>
      <c r="G70" s="204">
        <v>500000</v>
      </c>
      <c r="H70" s="205">
        <v>225000</v>
      </c>
      <c r="I70" s="206">
        <v>30000</v>
      </c>
      <c r="J70" s="207">
        <v>50000</v>
      </c>
      <c r="K70" s="185"/>
    </row>
    <row r="71" spans="2:13" ht="18" thickBot="1">
      <c r="C71" s="115"/>
      <c r="D71" s="115"/>
      <c r="E71" s="6"/>
      <c r="F71" s="6"/>
      <c r="G71" s="57"/>
      <c r="H71" s="35"/>
      <c r="I71" s="35"/>
      <c r="J71" s="35"/>
      <c r="K71" s="35"/>
    </row>
    <row r="72" spans="2:13" ht="15.4" thickBot="1">
      <c r="C72" s="10"/>
      <c r="D72" s="10"/>
      <c r="E72" s="6"/>
      <c r="F72" s="54" t="s">
        <v>86</v>
      </c>
      <c r="G72" s="187">
        <f>G70-G63</f>
        <v>74595.943373908405</v>
      </c>
      <c r="H72" s="70">
        <f>H70-H63</f>
        <v>-43660.397529661248</v>
      </c>
      <c r="I72" s="134">
        <f>I70-I63</f>
        <v>-30541.265367117579</v>
      </c>
      <c r="J72" s="71">
        <f>J70-J63</f>
        <v>-394.28047712956322</v>
      </c>
      <c r="K72" s="186">
        <f>K70-K63</f>
        <v>0</v>
      </c>
      <c r="M72" s="56"/>
    </row>
    <row r="73" spans="2:13" ht="15.4" thickBot="1">
      <c r="C73" s="6"/>
      <c r="D73" s="6"/>
      <c r="E73" s="6"/>
      <c r="F73" s="54" t="s">
        <v>85</v>
      </c>
      <c r="G73" s="258">
        <f>SUM(G72:K72)</f>
        <v>1.4551915228366852E-11</v>
      </c>
      <c r="H73" s="259"/>
      <c r="I73" s="259"/>
      <c r="J73" s="259"/>
      <c r="K73" s="260"/>
    </row>
    <row r="74" spans="2:13" ht="4.05" customHeight="1">
      <c r="C74" s="6"/>
      <c r="D74" s="6"/>
      <c r="E74" s="72"/>
      <c r="F74" s="72"/>
      <c r="G74" s="74"/>
      <c r="H74" s="74"/>
      <c r="I74" s="74"/>
      <c r="J74" s="74"/>
      <c r="K74" s="74"/>
    </row>
    <row r="75" spans="2:13" ht="17.25">
      <c r="C75" s="6"/>
      <c r="D75" s="6"/>
      <c r="E75" s="72"/>
      <c r="F75" s="72"/>
      <c r="G75" s="73"/>
      <c r="H75" s="73"/>
      <c r="I75" s="73"/>
      <c r="J75" s="73"/>
      <c r="K75" s="73"/>
    </row>
    <row r="76" spans="2:13">
      <c r="C76" s="6"/>
      <c r="D76" s="6"/>
      <c r="E76" s="6"/>
      <c r="F76" s="6"/>
      <c r="G76" s="6"/>
      <c r="H76" s="6"/>
      <c r="I76" s="6"/>
      <c r="J76" s="6"/>
      <c r="K76" s="6"/>
    </row>
    <row r="77" spans="2:13">
      <c r="C77" s="6"/>
      <c r="D77" s="6"/>
      <c r="E77" s="6"/>
      <c r="F77" s="6"/>
      <c r="G77" s="6"/>
      <c r="H77" s="6"/>
      <c r="I77" s="6"/>
      <c r="J77" s="6"/>
      <c r="K77" s="6"/>
    </row>
    <row r="78" spans="2:13">
      <c r="C78" s="6"/>
      <c r="D78" s="6"/>
      <c r="E78" s="6"/>
      <c r="F78" s="6"/>
      <c r="G78" s="6"/>
      <c r="H78" s="6"/>
      <c r="I78" s="6"/>
      <c r="J78" s="6"/>
      <c r="K78" s="6"/>
    </row>
    <row r="79" spans="2:13">
      <c r="C79" s="6"/>
      <c r="D79" s="6"/>
      <c r="E79" s="6"/>
      <c r="F79" s="6"/>
      <c r="G79" s="6"/>
      <c r="H79" s="6"/>
      <c r="I79" s="6"/>
      <c r="J79" s="6"/>
      <c r="K79" s="6"/>
    </row>
    <row r="80" spans="2:13">
      <c r="C80" s="6"/>
      <c r="D80" s="6"/>
      <c r="E80" s="6"/>
      <c r="F80" s="6"/>
      <c r="G80" s="6"/>
      <c r="H80" s="6"/>
      <c r="I80" s="6"/>
      <c r="J80" s="6"/>
      <c r="K80" s="6"/>
    </row>
    <row r="81" spans="3:11">
      <c r="C81" s="6"/>
      <c r="D81" s="6"/>
      <c r="E81" s="6"/>
      <c r="F81" s="6"/>
      <c r="G81" s="6"/>
      <c r="H81" s="6"/>
      <c r="I81" s="6"/>
      <c r="J81" s="6"/>
      <c r="K81" s="6"/>
    </row>
    <row r="82" spans="3:11">
      <c r="C82" s="6"/>
      <c r="D82" s="6"/>
      <c r="E82" s="6"/>
      <c r="F82" s="6"/>
      <c r="G82" s="6"/>
      <c r="H82" s="6"/>
      <c r="I82" s="6"/>
      <c r="J82" s="6"/>
      <c r="K82" s="6"/>
    </row>
    <row r="83" spans="3:11">
      <c r="C83" s="6"/>
      <c r="D83" s="6"/>
      <c r="E83" s="6"/>
      <c r="F83" s="6"/>
      <c r="G83" s="6"/>
      <c r="H83" s="6"/>
      <c r="I83" s="6"/>
      <c r="J83" s="6"/>
      <c r="K83" s="6"/>
    </row>
    <row r="84" spans="3:11">
      <c r="C84" s="6"/>
      <c r="D84" s="6"/>
      <c r="E84" s="6"/>
      <c r="F84" s="6"/>
      <c r="G84" s="6"/>
      <c r="H84" s="6"/>
      <c r="I84" s="6"/>
      <c r="J84" s="6"/>
      <c r="K84" s="6"/>
    </row>
    <row r="85" spans="3:11">
      <c r="C85" s="6"/>
      <c r="D85" s="6"/>
      <c r="E85" s="6"/>
      <c r="F85" s="6"/>
      <c r="G85" s="6"/>
      <c r="H85" s="6"/>
      <c r="I85" s="6"/>
      <c r="J85" s="6"/>
      <c r="K85" s="6"/>
    </row>
    <row r="86" spans="3:11">
      <c r="C86" s="6"/>
      <c r="D86" s="6"/>
      <c r="E86" s="6"/>
      <c r="F86" s="6"/>
      <c r="G86" s="6"/>
      <c r="H86" s="6"/>
      <c r="I86" s="6"/>
      <c r="J86" s="6"/>
      <c r="K86" s="6"/>
    </row>
  </sheetData>
  <sheetProtection sheet="1" objects="1" scenarios="1"/>
  <mergeCells count="82">
    <mergeCell ref="K9:K10"/>
    <mergeCell ref="G73:K73"/>
    <mergeCell ref="G68:G69"/>
    <mergeCell ref="H68:H69"/>
    <mergeCell ref="I68:I69"/>
    <mergeCell ref="K68:K69"/>
    <mergeCell ref="H38:H39"/>
    <mergeCell ref="I38:I39"/>
    <mergeCell ref="K38:K39"/>
    <mergeCell ref="G38:G39"/>
    <mergeCell ref="J68:J69"/>
    <mergeCell ref="H9:H10"/>
    <mergeCell ref="I9:I10"/>
    <mergeCell ref="G9:G10"/>
    <mergeCell ref="C46:C47"/>
    <mergeCell ref="D20:D21"/>
    <mergeCell ref="D40:D41"/>
    <mergeCell ref="B15:B16"/>
    <mergeCell ref="B17:B18"/>
    <mergeCell ref="B22:B23"/>
    <mergeCell ref="B24:B25"/>
    <mergeCell ref="D26:D27"/>
    <mergeCell ref="D24:D25"/>
    <mergeCell ref="D46:D47"/>
    <mergeCell ref="C42:C43"/>
    <mergeCell ref="D42:D43"/>
    <mergeCell ref="C44:C45"/>
    <mergeCell ref="C17:C18"/>
    <mergeCell ref="C22:C23"/>
    <mergeCell ref="C24:C25"/>
    <mergeCell ref="B69:D70"/>
    <mergeCell ref="E57:F57"/>
    <mergeCell ref="C40:C41"/>
    <mergeCell ref="C48:C49"/>
    <mergeCell ref="G36:J36"/>
    <mergeCell ref="D44:D45"/>
    <mergeCell ref="B40:B41"/>
    <mergeCell ref="B46:B47"/>
    <mergeCell ref="B48:B49"/>
    <mergeCell ref="B50:B51"/>
    <mergeCell ref="B52:B53"/>
    <mergeCell ref="D52:D53"/>
    <mergeCell ref="D50:D51"/>
    <mergeCell ref="C50:C51"/>
    <mergeCell ref="C52:C53"/>
    <mergeCell ref="D48:D49"/>
    <mergeCell ref="D38:D39"/>
    <mergeCell ref="B42:B43"/>
    <mergeCell ref="B26:B27"/>
    <mergeCell ref="J38:J39"/>
    <mergeCell ref="C20:C21"/>
    <mergeCell ref="C26:C27"/>
    <mergeCell ref="D22:D23"/>
    <mergeCell ref="F7:F8"/>
    <mergeCell ref="B7:D8"/>
    <mergeCell ref="G7:J7"/>
    <mergeCell ref="B20:B21"/>
    <mergeCell ref="B11:B12"/>
    <mergeCell ref="B13:B14"/>
    <mergeCell ref="D9:D10"/>
    <mergeCell ref="E7:E8"/>
    <mergeCell ref="C11:C12"/>
    <mergeCell ref="C15:C16"/>
    <mergeCell ref="D11:D12"/>
    <mergeCell ref="D17:D18"/>
    <mergeCell ref="D15:D16"/>
    <mergeCell ref="K5:K6"/>
    <mergeCell ref="J1:K4"/>
    <mergeCell ref="B35:D37"/>
    <mergeCell ref="B58:D60"/>
    <mergeCell ref="G5:G6"/>
    <mergeCell ref="H5:H6"/>
    <mergeCell ref="I5:I6"/>
    <mergeCell ref="J5:J6"/>
    <mergeCell ref="B44:B45"/>
    <mergeCell ref="D5:D6"/>
    <mergeCell ref="C5:C6"/>
    <mergeCell ref="E5:E6"/>
    <mergeCell ref="F5:F6"/>
    <mergeCell ref="J9:J10"/>
    <mergeCell ref="C13:C14"/>
    <mergeCell ref="D13:D14"/>
  </mergeCells>
  <phoneticPr fontId="0" type="noConversion"/>
  <pageMargins left="0.78740157480314965" right="0.78740157480314965" top="0.59055118110236227" bottom="0.59055118110236227" header="0.39370078740157483" footer="0.39370078740157483"/>
  <pageSetup paperSize="9" scale="82" fitToHeight="0" orientation="landscape" horizontalDpi="96" verticalDpi="96" r:id="rId1"/>
  <headerFooter alignWithMargins="0">
    <oddFooter>&amp;L&amp;8© 2002 - 2016 Thomas Sießegger
Datei: &amp;F, Tabelle: &amp;A&amp;R&amp;8Seite &amp;P</oddFooter>
  </headerFooter>
  <rowBreaks count="2" manualBreakCount="2">
    <brk id="33" min="2" max="9" man="1"/>
    <brk id="66" min="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Bitte lesen Sie dies ...</vt:lpstr>
      <vt:lpstr>SGB XI V XII und privat + + +</vt:lpstr>
      <vt:lpstr>'Bitte lesen Sie dies ...'!_Toc304511180</vt:lpstr>
      <vt:lpstr>'Bitte lesen Sie dies ...'!Druckbereich</vt:lpstr>
      <vt:lpstr>'SGB XI V XII und privat + + +'!Druckbereich</vt:lpstr>
      <vt:lpstr>'SGB XI V XII und privat + + +'!Drucktitel</vt:lpstr>
    </vt:vector>
  </TitlesOfParts>
  <Company>Sießegger Sozialmanagement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Geschenk No 1 von Thomas Sießegger auf facebook 2013 // 2014</dc:title>
  <dc:creator>Thomas Sießegger</dc:creator>
  <cp:lastModifiedBy>Thomas Sießegger</cp:lastModifiedBy>
  <cp:lastPrinted>2016-01-04T19:45:58Z</cp:lastPrinted>
  <dcterms:created xsi:type="dcterms:W3CDTF">2002-06-05T08:25:03Z</dcterms:created>
  <dcterms:modified xsi:type="dcterms:W3CDTF">2024-09-02T13:01:19Z</dcterms:modified>
</cp:coreProperties>
</file>